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routekm\Desktop\"/>
    </mc:Choice>
  </mc:AlternateContent>
  <bookViews>
    <workbookView xWindow="14100" yWindow="0" windowWidth="19275" windowHeight="9255" firstSheet="1" activeTab="5"/>
  </bookViews>
  <sheets>
    <sheet name=" Non-compound debt" sheetId="3" r:id="rId1"/>
    <sheet name="Compound debt" sheetId="1" r:id="rId2"/>
    <sheet name="Compound debt - $900mo" sheetId="5" r:id="rId3"/>
    <sheet name="Compound debt - $1500mo" sheetId="6" r:id="rId4"/>
    <sheet name="Compound debt - $2000mo" sheetId="7" r:id="rId5"/>
    <sheet name="Starbucks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5" l="1"/>
  <c r="F5" i="15"/>
  <c r="E5" i="15"/>
  <c r="B6" i="15"/>
  <c r="B5" i="15"/>
  <c r="F4" i="15"/>
  <c r="E4" i="15"/>
  <c r="E3" i="15"/>
  <c r="F3" i="15" s="1"/>
  <c r="B4" i="15" s="1"/>
  <c r="E6" i="15" l="1"/>
  <c r="F6" i="15" s="1"/>
  <c r="B7" i="15" s="1"/>
  <c r="E7" i="15" l="1"/>
  <c r="F7" i="15"/>
  <c r="B8" i="15" s="1"/>
  <c r="E8" i="15" l="1"/>
  <c r="F8" i="15"/>
  <c r="B9" i="15" s="1"/>
  <c r="E9" i="15" l="1"/>
  <c r="F9" i="15" s="1"/>
  <c r="B10" i="15" s="1"/>
  <c r="F10" i="15" l="1"/>
  <c r="B11" i="15" s="1"/>
  <c r="E10" i="15"/>
  <c r="F11" i="15" l="1"/>
  <c r="B12" i="15" s="1"/>
  <c r="E11" i="15"/>
  <c r="E12" i="15" l="1"/>
  <c r="F12" i="15" s="1"/>
  <c r="B13" i="15" s="1"/>
  <c r="E13" i="15" l="1"/>
  <c r="F13" i="15"/>
  <c r="B14" i="15" s="1"/>
  <c r="E14" i="15" l="1"/>
  <c r="F14" i="15" s="1"/>
  <c r="B15" i="15" s="1"/>
  <c r="E15" i="15" l="1"/>
  <c r="F15" i="15"/>
  <c r="B16" i="15" s="1"/>
  <c r="E16" i="15" l="1"/>
  <c r="F16" i="15" s="1"/>
  <c r="B17" i="15" s="1"/>
  <c r="F17" i="15" l="1"/>
  <c r="B18" i="15" s="1"/>
  <c r="E17" i="15"/>
  <c r="F18" i="15" l="1"/>
  <c r="B19" i="15" s="1"/>
  <c r="E18" i="15"/>
  <c r="E19" i="15" l="1"/>
  <c r="F19" i="15"/>
  <c r="B20" i="15" s="1"/>
  <c r="E20" i="15" l="1"/>
  <c r="F20" i="15"/>
  <c r="B21" i="15" s="1"/>
  <c r="F21" i="15" l="1"/>
  <c r="B22" i="15" s="1"/>
  <c r="E21" i="15"/>
  <c r="E22" i="15" l="1"/>
  <c r="F22" i="15" s="1"/>
  <c r="B23" i="15" s="1"/>
  <c r="E23" i="15" l="1"/>
  <c r="F23" i="15" s="1"/>
  <c r="B24" i="15" s="1"/>
  <c r="E24" i="15" l="1"/>
  <c r="F24" i="15" s="1"/>
  <c r="B25" i="15" s="1"/>
  <c r="E25" i="15" l="1"/>
  <c r="F25" i="15"/>
  <c r="B26" i="15" s="1"/>
  <c r="E26" i="15" l="1"/>
  <c r="F26" i="15" s="1"/>
  <c r="B27" i="15" s="1"/>
  <c r="E27" i="15" l="1"/>
  <c r="F27" i="15"/>
  <c r="B28" i="15" s="1"/>
  <c r="E28" i="15" l="1"/>
  <c r="F28" i="15" s="1"/>
  <c r="B29" i="15" s="1"/>
  <c r="F29" i="15" l="1"/>
  <c r="B30" i="15" s="1"/>
  <c r="E29" i="15"/>
  <c r="E30" i="15" l="1"/>
  <c r="F30" i="15" s="1"/>
  <c r="B31" i="15" s="1"/>
  <c r="E31" i="15" l="1"/>
  <c r="F31" i="15" s="1"/>
  <c r="B32" i="15" s="1"/>
  <c r="E32" i="15" l="1"/>
  <c r="F32" i="15"/>
  <c r="B33" i="15" s="1"/>
  <c r="E33" i="15" l="1"/>
  <c r="F33" i="15" s="1"/>
  <c r="B34" i="15" s="1"/>
  <c r="E34" i="15" l="1"/>
  <c r="F34" i="15" s="1"/>
  <c r="B35" i="15" s="1"/>
  <c r="E35" i="15" l="1"/>
  <c r="F35" i="15"/>
  <c r="B36" i="15" s="1"/>
  <c r="E36" i="15" l="1"/>
  <c r="F36" i="15"/>
  <c r="B37" i="15" s="1"/>
  <c r="E37" i="15" l="1"/>
  <c r="F37" i="15"/>
  <c r="B38" i="15" s="1"/>
  <c r="E38" i="15" l="1"/>
  <c r="F38" i="15" s="1"/>
  <c r="B39" i="15" s="1"/>
  <c r="E39" i="15" l="1"/>
  <c r="F39" i="15"/>
  <c r="B40" i="15" s="1"/>
  <c r="E40" i="15" l="1"/>
  <c r="F40" i="15" s="1"/>
  <c r="B41" i="15" s="1"/>
  <c r="E41" i="15" l="1"/>
  <c r="F41" i="15" s="1"/>
  <c r="B42" i="15" s="1"/>
  <c r="E42" i="15" l="1"/>
  <c r="F42" i="15" s="1"/>
  <c r="G45" i="7" l="1"/>
  <c r="B14" i="7"/>
  <c r="H14" i="7" s="1"/>
  <c r="H12" i="7"/>
  <c r="H13" i="7" s="1"/>
  <c r="H11" i="7"/>
  <c r="H10" i="7" l="1"/>
  <c r="H9" i="7"/>
  <c r="G45" i="6"/>
  <c r="H30" i="6"/>
  <c r="H29" i="6"/>
  <c r="B29" i="6"/>
  <c r="G45" i="5" l="1"/>
  <c r="E3" i="7" l="1"/>
  <c r="H3" i="7" s="1"/>
  <c r="E3" i="6"/>
  <c r="E3" i="5"/>
  <c r="H3" i="5" s="1"/>
  <c r="B4" i="5" s="1"/>
  <c r="H4" i="5" l="1"/>
  <c r="B4" i="7"/>
  <c r="E4" i="7" s="1"/>
  <c r="H4" i="7"/>
  <c r="B5" i="5" l="1"/>
  <c r="H5" i="5"/>
  <c r="B5" i="7"/>
  <c r="H5" i="7"/>
  <c r="H6" i="5" l="1"/>
  <c r="B6" i="5"/>
  <c r="B6" i="7"/>
  <c r="H6" i="7"/>
  <c r="D3" i="7"/>
  <c r="D3" i="6"/>
  <c r="D3" i="5"/>
  <c r="H7" i="5" l="1"/>
  <c r="B7" i="5"/>
  <c r="H7" i="7"/>
  <c r="B7" i="7"/>
  <c r="E5" i="7"/>
  <c r="D4" i="7"/>
  <c r="E4" i="5"/>
  <c r="D3" i="1"/>
  <c r="D2" i="3"/>
  <c r="D43" i="3" s="1"/>
  <c r="H8" i="5" l="1"/>
  <c r="B8" i="5"/>
  <c r="H8" i="7"/>
  <c r="B8" i="7"/>
  <c r="D5" i="7"/>
  <c r="E6" i="7"/>
  <c r="F2" i="3"/>
  <c r="D4" i="5"/>
  <c r="E5" i="5"/>
  <c r="E3" i="1"/>
  <c r="H9" i="5" l="1"/>
  <c r="B9" i="5"/>
  <c r="B10" i="7"/>
  <c r="B9" i="7"/>
  <c r="E7" i="7"/>
  <c r="D6" i="7"/>
  <c r="E6" i="5"/>
  <c r="D5" i="5"/>
  <c r="B5" i="1"/>
  <c r="D5" i="1" s="1"/>
  <c r="E5" i="1"/>
  <c r="B6" i="1" s="1"/>
  <c r="D6" i="1" s="1"/>
  <c r="H10" i="5" l="1"/>
  <c r="B10" i="5"/>
  <c r="D7" i="7"/>
  <c r="E8" i="7"/>
  <c r="D6" i="5"/>
  <c r="E7" i="5"/>
  <c r="E6" i="1"/>
  <c r="B7" i="1" s="1"/>
  <c r="D7" i="1" s="1"/>
  <c r="H11" i="5" l="1"/>
  <c r="B11" i="5"/>
  <c r="E9" i="7"/>
  <c r="D8" i="7"/>
  <c r="E8" i="5"/>
  <c r="D7" i="5"/>
  <c r="E7" i="1"/>
  <c r="B8" i="1" s="1"/>
  <c r="D8" i="1" s="1"/>
  <c r="H12" i="5" l="1"/>
  <c r="B12" i="5"/>
  <c r="D9" i="7"/>
  <c r="E10" i="7"/>
  <c r="D8" i="5"/>
  <c r="E9" i="5"/>
  <c r="E8" i="1"/>
  <c r="B9" i="1" s="1"/>
  <c r="D9" i="1" s="1"/>
  <c r="H13" i="5" l="1"/>
  <c r="B13" i="5"/>
  <c r="D10" i="7"/>
  <c r="E10" i="5"/>
  <c r="D9" i="5"/>
  <c r="E9" i="1"/>
  <c r="B10" i="1" s="1"/>
  <c r="D10" i="1" s="1"/>
  <c r="H14" i="5" l="1"/>
  <c r="B14" i="5"/>
  <c r="D10" i="5"/>
  <c r="E11" i="5"/>
  <c r="E10" i="1"/>
  <c r="B11" i="1" s="1"/>
  <c r="D11" i="1" s="1"/>
  <c r="H15" i="5" l="1"/>
  <c r="B15" i="5"/>
  <c r="E12" i="5"/>
  <c r="D11" i="5"/>
  <c r="E11" i="1"/>
  <c r="B12" i="1" s="1"/>
  <c r="D12" i="1" s="1"/>
  <c r="H16" i="5" l="1"/>
  <c r="B16" i="5"/>
  <c r="D12" i="5"/>
  <c r="E13" i="5"/>
  <c r="E12" i="1"/>
  <c r="B13" i="1" s="1"/>
  <c r="D13" i="1" s="1"/>
  <c r="H17" i="5" l="1"/>
  <c r="B17" i="5"/>
  <c r="E14" i="5"/>
  <c r="D13" i="5"/>
  <c r="E13" i="1"/>
  <c r="B14" i="1" s="1"/>
  <c r="D14" i="1" s="1"/>
  <c r="H18" i="5" l="1"/>
  <c r="B18" i="5"/>
  <c r="D14" i="5"/>
  <c r="E15" i="5"/>
  <c r="E14" i="1"/>
  <c r="B15" i="1" s="1"/>
  <c r="D15" i="1" s="1"/>
  <c r="H19" i="5" l="1"/>
  <c r="B19" i="5"/>
  <c r="E16" i="5"/>
  <c r="D15" i="5"/>
  <c r="E15" i="1"/>
  <c r="B16" i="1" s="1"/>
  <c r="D16" i="1" s="1"/>
  <c r="H20" i="5" l="1"/>
  <c r="B20" i="5"/>
  <c r="D16" i="5"/>
  <c r="E17" i="5"/>
  <c r="E16" i="1"/>
  <c r="B17" i="1" s="1"/>
  <c r="D17" i="1" s="1"/>
  <c r="H21" i="5" l="1"/>
  <c r="B21" i="5"/>
  <c r="E18" i="5"/>
  <c r="D17" i="5"/>
  <c r="E17" i="1"/>
  <c r="B18" i="1" s="1"/>
  <c r="D18" i="1" s="1"/>
  <c r="H22" i="5" l="1"/>
  <c r="B22" i="5"/>
  <c r="D18" i="5"/>
  <c r="E19" i="5"/>
  <c r="E18" i="1"/>
  <c r="B19" i="1" s="1"/>
  <c r="D19" i="1" s="1"/>
  <c r="H23" i="5" l="1"/>
  <c r="B23" i="5"/>
  <c r="E20" i="5"/>
  <c r="D19" i="5"/>
  <c r="E19" i="1"/>
  <c r="B20" i="1" s="1"/>
  <c r="D20" i="1" s="1"/>
  <c r="H24" i="5" l="1"/>
  <c r="B24" i="5"/>
  <c r="D20" i="5"/>
  <c r="E21" i="5"/>
  <c r="E20" i="1"/>
  <c r="B21" i="1" s="1"/>
  <c r="D21" i="1" s="1"/>
  <c r="H25" i="5" l="1"/>
  <c r="B25" i="5"/>
  <c r="E22" i="5"/>
  <c r="D21" i="5"/>
  <c r="E21" i="1"/>
  <c r="B22" i="1" s="1"/>
  <c r="D22" i="1" s="1"/>
  <c r="H26" i="5" l="1"/>
  <c r="B26" i="5"/>
  <c r="D22" i="5"/>
  <c r="E23" i="5"/>
  <c r="E22" i="1"/>
  <c r="B23" i="1" s="1"/>
  <c r="D23" i="1" s="1"/>
  <c r="H27" i="5" l="1"/>
  <c r="B27" i="5"/>
  <c r="E24" i="5"/>
  <c r="D23" i="5"/>
  <c r="E23" i="1"/>
  <c r="B24" i="1" s="1"/>
  <c r="D24" i="1" s="1"/>
  <c r="H28" i="5" l="1"/>
  <c r="B28" i="5"/>
  <c r="D24" i="5"/>
  <c r="E25" i="5"/>
  <c r="E24" i="1"/>
  <c r="B25" i="1" s="1"/>
  <c r="D25" i="1" s="1"/>
  <c r="H29" i="5" l="1"/>
  <c r="B29" i="5"/>
  <c r="D25" i="5"/>
  <c r="E26" i="5"/>
  <c r="E25" i="1"/>
  <c r="B26" i="1" s="1"/>
  <c r="D26" i="1" s="1"/>
  <c r="H30" i="5" l="1"/>
  <c r="B30" i="5"/>
  <c r="D26" i="5"/>
  <c r="E27" i="5"/>
  <c r="E26" i="1"/>
  <c r="B27" i="1" s="1"/>
  <c r="D27" i="1" s="1"/>
  <c r="H31" i="5" l="1"/>
  <c r="B31" i="5"/>
  <c r="D27" i="5"/>
  <c r="E28" i="5"/>
  <c r="E27" i="1"/>
  <c r="B28" i="1" s="1"/>
  <c r="D28" i="1" s="1"/>
  <c r="H32" i="5" l="1"/>
  <c r="B32" i="5"/>
  <c r="D28" i="5"/>
  <c r="E29" i="5"/>
  <c r="E28" i="1"/>
  <c r="B29" i="1" s="1"/>
  <c r="D29" i="1" s="1"/>
  <c r="H33" i="5" l="1"/>
  <c r="B33" i="5"/>
  <c r="D29" i="5"/>
  <c r="E30" i="5"/>
  <c r="E29" i="1"/>
  <c r="B30" i="1" s="1"/>
  <c r="D30" i="1" s="1"/>
  <c r="H34" i="5" l="1"/>
  <c r="B34" i="5"/>
  <c r="D30" i="5"/>
  <c r="E31" i="5"/>
  <c r="E30" i="1"/>
  <c r="B31" i="1" s="1"/>
  <c r="D31" i="1" s="1"/>
  <c r="H35" i="5" l="1"/>
  <c r="B35" i="5"/>
  <c r="D31" i="5"/>
  <c r="E32" i="5"/>
  <c r="E31" i="1"/>
  <c r="B32" i="1" s="1"/>
  <c r="D32" i="1" s="1"/>
  <c r="H36" i="5" l="1"/>
  <c r="B36" i="5"/>
  <c r="D32" i="5"/>
  <c r="E33" i="5"/>
  <c r="E32" i="1"/>
  <c r="B33" i="1" s="1"/>
  <c r="D33" i="1" s="1"/>
  <c r="H37" i="5" l="1"/>
  <c r="B37" i="5"/>
  <c r="D33" i="5"/>
  <c r="E34" i="5"/>
  <c r="E33" i="1"/>
  <c r="B34" i="1" s="1"/>
  <c r="D34" i="1" s="1"/>
  <c r="F45" i="15" l="1"/>
  <c r="H38" i="5"/>
  <c r="B38" i="5"/>
  <c r="D34" i="5"/>
  <c r="E35" i="5"/>
  <c r="E34" i="1"/>
  <c r="B35" i="1" s="1"/>
  <c r="D35" i="1" s="1"/>
  <c r="H39" i="5" l="1"/>
  <c r="B39" i="5"/>
  <c r="D35" i="5"/>
  <c r="E36" i="5"/>
  <c r="E35" i="1"/>
  <c r="B36" i="1" s="1"/>
  <c r="D36" i="1" s="1"/>
  <c r="H40" i="5" l="1"/>
  <c r="B40" i="5"/>
  <c r="E37" i="5"/>
  <c r="D36" i="5"/>
  <c r="E36" i="1"/>
  <c r="B37" i="1" s="1"/>
  <c r="D37" i="1" s="1"/>
  <c r="H41" i="5" l="1"/>
  <c r="B41" i="5"/>
  <c r="D37" i="5"/>
  <c r="E38" i="5"/>
  <c r="E37" i="1"/>
  <c r="B38" i="1" s="1"/>
  <c r="D38" i="1" s="1"/>
  <c r="H42" i="5" l="1"/>
  <c r="H45" i="5" s="1"/>
  <c r="B42" i="5"/>
  <c r="E39" i="5"/>
  <c r="D38" i="5"/>
  <c r="E38" i="1"/>
  <c r="B39" i="1" s="1"/>
  <c r="D39" i="1" s="1"/>
  <c r="D39" i="5" l="1"/>
  <c r="E40" i="5"/>
  <c r="E39" i="1"/>
  <c r="B40" i="1" s="1"/>
  <c r="D40" i="1" s="1"/>
  <c r="E41" i="5" l="1"/>
  <c r="D40" i="5"/>
  <c r="E40" i="1"/>
  <c r="B41" i="1" s="1"/>
  <c r="D41" i="1" s="1"/>
  <c r="D41" i="5" l="1"/>
  <c r="E42" i="5"/>
  <c r="E41" i="1"/>
  <c r="B42" i="1" s="1"/>
  <c r="D42" i="1" s="1"/>
  <c r="D42" i="5" l="1"/>
  <c r="E42" i="1"/>
  <c r="B43" i="1" s="1"/>
  <c r="D43" i="1" s="1"/>
  <c r="D46" i="1" s="1"/>
  <c r="E43" i="1" l="1"/>
  <c r="E46" i="1" s="1"/>
  <c r="B11" i="7"/>
  <c r="E11" i="7" s="1"/>
  <c r="B12" i="7" s="1"/>
  <c r="D11" i="7"/>
  <c r="E12" i="7" l="1"/>
  <c r="B13" i="7" s="1"/>
  <c r="E13" i="7" s="1"/>
  <c r="D14" i="7" s="1"/>
  <c r="D12" i="7"/>
  <c r="D13" i="7" l="1"/>
  <c r="E14" i="7"/>
  <c r="B15" i="7" s="1"/>
  <c r="E15" i="7" s="1"/>
  <c r="H15" i="7" s="1"/>
  <c r="B16" i="7" s="1"/>
  <c r="D15" i="7" l="1"/>
  <c r="D16" i="7"/>
  <c r="E16" i="7"/>
  <c r="H16" i="7" s="1"/>
  <c r="B17" i="7" s="1"/>
  <c r="D17" i="7" l="1"/>
  <c r="E17" i="7"/>
  <c r="H17" i="7" s="1"/>
  <c r="B18" i="7" s="1"/>
  <c r="D18" i="7" l="1"/>
  <c r="E18" i="7"/>
  <c r="H18" i="7" s="1"/>
  <c r="B19" i="7" s="1"/>
  <c r="D19" i="7" l="1"/>
  <c r="E19" i="7"/>
  <c r="H19" i="7" s="1"/>
  <c r="B20" i="7" s="1"/>
  <c r="E20" i="7" l="1"/>
  <c r="H20" i="7" s="1"/>
  <c r="B21" i="7" s="1"/>
  <c r="D20" i="7"/>
  <c r="D21" i="7" l="1"/>
  <c r="E21" i="7"/>
  <c r="H21" i="7" s="1"/>
  <c r="B22" i="7" s="1"/>
  <c r="D22" i="7" l="1"/>
  <c r="E22" i="7"/>
  <c r="H22" i="7" s="1"/>
  <c r="B23" i="7" s="1"/>
  <c r="D23" i="7" l="1"/>
  <c r="E23" i="7"/>
  <c r="H23" i="7" s="1"/>
  <c r="B24" i="7" s="1"/>
  <c r="E24" i="7" l="1"/>
  <c r="H24" i="7" s="1"/>
  <c r="B25" i="7" s="1"/>
  <c r="D24" i="7"/>
  <c r="D25" i="7" l="1"/>
  <c r="E25" i="7"/>
  <c r="H25" i="7" s="1"/>
  <c r="B26" i="7" s="1"/>
  <c r="D26" i="7" l="1"/>
  <c r="E26" i="7"/>
  <c r="H26" i="7" s="1"/>
  <c r="B27" i="7" s="1"/>
  <c r="D27" i="7" l="1"/>
  <c r="E27" i="7"/>
  <c r="H27" i="7" s="1"/>
  <c r="B28" i="7" s="1"/>
  <c r="E28" i="7" l="1"/>
  <c r="H28" i="7" s="1"/>
  <c r="B29" i="7" s="1"/>
  <c r="D28" i="7"/>
  <c r="D29" i="7" l="1"/>
  <c r="E29" i="7"/>
  <c r="H29" i="7" s="1"/>
  <c r="B30" i="7" s="1"/>
  <c r="D30" i="7" l="1"/>
  <c r="E30" i="7"/>
  <c r="H30" i="7" s="1"/>
  <c r="B31" i="7" s="1"/>
  <c r="E31" i="7" l="1"/>
  <c r="H31" i="7" s="1"/>
  <c r="B32" i="7" s="1"/>
  <c r="D31" i="7"/>
  <c r="E32" i="7" l="1"/>
  <c r="H32" i="7" s="1"/>
  <c r="B33" i="7" s="1"/>
  <c r="D32" i="7"/>
  <c r="E33" i="7" l="1"/>
  <c r="H33" i="7" s="1"/>
  <c r="B34" i="7" s="1"/>
  <c r="D33" i="7"/>
  <c r="E34" i="7" l="1"/>
  <c r="H34" i="7" s="1"/>
  <c r="B35" i="7" s="1"/>
  <c r="D34" i="7"/>
  <c r="E35" i="7" l="1"/>
  <c r="H35" i="7" s="1"/>
  <c r="B36" i="7" s="1"/>
  <c r="D35" i="7"/>
  <c r="D36" i="7" l="1"/>
  <c r="E36" i="7"/>
  <c r="H36" i="7" s="1"/>
  <c r="B37" i="7" s="1"/>
  <c r="E37" i="7" l="1"/>
  <c r="H37" i="7" s="1"/>
  <c r="B38" i="7" s="1"/>
  <c r="D37" i="7"/>
  <c r="E38" i="7" l="1"/>
  <c r="H38" i="7" s="1"/>
  <c r="B39" i="7" s="1"/>
  <c r="D38" i="7"/>
  <c r="E39" i="7" l="1"/>
  <c r="H39" i="7" s="1"/>
  <c r="B40" i="7" s="1"/>
  <c r="D39" i="7"/>
  <c r="D40" i="7" l="1"/>
  <c r="E40" i="7"/>
  <c r="H40" i="7" s="1"/>
  <c r="B41" i="7" s="1"/>
  <c r="D41" i="7" l="1"/>
  <c r="E41" i="7"/>
  <c r="H41" i="7" s="1"/>
  <c r="B42" i="7" s="1"/>
  <c r="D42" i="7" l="1"/>
  <c r="E42" i="7"/>
  <c r="H42" i="7" s="1"/>
  <c r="H3" i="6"/>
  <c r="H4" i="6" s="1"/>
  <c r="B5" i="6" l="1"/>
  <c r="H5" i="6"/>
  <c r="B4" i="6"/>
  <c r="E5" i="6" l="1"/>
  <c r="D5" i="6"/>
  <c r="E4" i="6"/>
  <c r="D4" i="6"/>
  <c r="H6" i="6"/>
  <c r="B6" i="6"/>
  <c r="B7" i="6" l="1"/>
  <c r="H7" i="6"/>
  <c r="D6" i="6"/>
  <c r="E6" i="6"/>
  <c r="E7" i="6" l="1"/>
  <c r="D7" i="6"/>
  <c r="B8" i="6"/>
  <c r="H8" i="6"/>
  <c r="B9" i="6" l="1"/>
  <c r="H9" i="6"/>
  <c r="E8" i="6"/>
  <c r="D8" i="6"/>
  <c r="H10" i="6" l="1"/>
  <c r="B10" i="6"/>
  <c r="E9" i="6"/>
  <c r="D9" i="6"/>
  <c r="H11" i="6" l="1"/>
  <c r="B11" i="6"/>
  <c r="E10" i="6"/>
  <c r="D10" i="6"/>
  <c r="E11" i="6" l="1"/>
  <c r="D11" i="6"/>
  <c r="B12" i="6"/>
  <c r="H12" i="6"/>
  <c r="B13" i="6" l="1"/>
  <c r="H13" i="6"/>
  <c r="D12" i="6"/>
  <c r="E12" i="6"/>
  <c r="D13" i="6" l="1"/>
  <c r="E13" i="6"/>
  <c r="H14" i="6"/>
  <c r="B14" i="6"/>
  <c r="E14" i="6" l="1"/>
  <c r="D14" i="6"/>
  <c r="H15" i="6"/>
  <c r="B15" i="6"/>
  <c r="D15" i="6" l="1"/>
  <c r="E15" i="6"/>
  <c r="H16" i="6"/>
  <c r="B16" i="6"/>
  <c r="D16" i="6" l="1"/>
  <c r="E16" i="6"/>
  <c r="B17" i="6"/>
  <c r="H17" i="6"/>
  <c r="H18" i="6" l="1"/>
  <c r="B18" i="6"/>
  <c r="D17" i="6"/>
  <c r="E17" i="6"/>
  <c r="D18" i="6" l="1"/>
  <c r="E18" i="6"/>
  <c r="B19" i="6"/>
  <c r="H19" i="6"/>
  <c r="B20" i="6" l="1"/>
  <c r="H20" i="6"/>
  <c r="E19" i="6"/>
  <c r="D19" i="6"/>
  <c r="B21" i="6" l="1"/>
  <c r="H21" i="6"/>
  <c r="E20" i="6"/>
  <c r="D20" i="6"/>
  <c r="B22" i="6" l="1"/>
  <c r="H22" i="6"/>
  <c r="E21" i="6"/>
  <c r="D21" i="6"/>
  <c r="B23" i="6" l="1"/>
  <c r="H23" i="6"/>
  <c r="E22" i="6"/>
  <c r="D22" i="6"/>
  <c r="E23" i="6" l="1"/>
  <c r="D23" i="6"/>
  <c r="B24" i="6"/>
  <c r="H24" i="6"/>
  <c r="B25" i="6" l="1"/>
  <c r="H25" i="6"/>
  <c r="E24" i="6"/>
  <c r="D24" i="6"/>
  <c r="E25" i="6" l="1"/>
  <c r="D25" i="6"/>
  <c r="B26" i="6"/>
  <c r="H26" i="6"/>
  <c r="B27" i="6" l="1"/>
  <c r="H27" i="6"/>
  <c r="E26" i="6"/>
  <c r="D26" i="6"/>
  <c r="E27" i="6" l="1"/>
  <c r="D27" i="6"/>
  <c r="H28" i="6"/>
  <c r="B28" i="6"/>
  <c r="D28" i="6" l="1"/>
  <c r="E28" i="6"/>
  <c r="B30" i="6" l="1"/>
  <c r="E29" i="6"/>
  <c r="D29" i="6"/>
  <c r="E30" i="6" l="1"/>
  <c r="D30" i="6"/>
  <c r="B31" i="6"/>
  <c r="E31" i="6" l="1"/>
  <c r="H31" i="6" s="1"/>
  <c r="B32" i="6" s="1"/>
  <c r="D31" i="6"/>
  <c r="E32" i="6" l="1"/>
  <c r="H32" i="6" s="1"/>
  <c r="B33" i="6" s="1"/>
  <c r="E33" i="6" s="1"/>
  <c r="D32" i="6"/>
  <c r="H33" i="6" l="1"/>
  <c r="B34" i="6" s="1"/>
  <c r="D33" i="6"/>
  <c r="E34" i="6" l="1"/>
  <c r="D34" i="6"/>
  <c r="H34" i="6" l="1"/>
  <c r="B35" i="6" s="1"/>
  <c r="D35" i="6" l="1"/>
  <c r="E35" i="6"/>
  <c r="H35" i="6" l="1"/>
  <c r="B36" i="6" s="1"/>
  <c r="D36" i="6" l="1"/>
  <c r="E36" i="6"/>
  <c r="H36" i="6" l="1"/>
  <c r="B37" i="6" s="1"/>
  <c r="E37" i="6" l="1"/>
  <c r="D37" i="6"/>
  <c r="H37" i="6" l="1"/>
  <c r="B38" i="6" s="1"/>
  <c r="D38" i="6" l="1"/>
  <c r="E38" i="6"/>
  <c r="H38" i="6" l="1"/>
  <c r="B39" i="6" s="1"/>
  <c r="D39" i="6" l="1"/>
  <c r="E39" i="6"/>
  <c r="H39" i="6" l="1"/>
  <c r="B40" i="6" s="1"/>
  <c r="D40" i="6" l="1"/>
  <c r="E40" i="6"/>
  <c r="H40" i="6" l="1"/>
  <c r="B41" i="6" s="1"/>
  <c r="E41" i="6" l="1"/>
  <c r="D41" i="6"/>
  <c r="H41" i="6" l="1"/>
  <c r="B42" i="6" s="1"/>
  <c r="D42" i="6" l="1"/>
  <c r="E42" i="6"/>
  <c r="H42" i="6" s="1"/>
</calcChain>
</file>

<file path=xl/sharedStrings.xml><?xml version="1.0" encoding="utf-8"?>
<sst xmlns="http://schemas.openxmlformats.org/spreadsheetml/2006/main" count="51" uniqueCount="27">
  <si>
    <t>Year</t>
  </si>
  <si>
    <t>College debt total</t>
  </si>
  <si>
    <t>Interest owed</t>
  </si>
  <si>
    <t>Total:</t>
  </si>
  <si>
    <t>Total owed</t>
  </si>
  <si>
    <t>Total paid:</t>
  </si>
  <si>
    <t>Total still owed:</t>
  </si>
  <si>
    <t xml:space="preserve">Total paid: </t>
  </si>
  <si>
    <t>Loan interest rate</t>
  </si>
  <si>
    <t>End-of-year balance</t>
  </si>
  <si>
    <t>Total owed:</t>
  </si>
  <si>
    <t>Stock market rate of return</t>
  </si>
  <si>
    <t>Interest rate</t>
  </si>
  <si>
    <t>Interest accrued</t>
  </si>
  <si>
    <t>Accumulated interest:</t>
  </si>
  <si>
    <t>Debt total</t>
  </si>
  <si>
    <t>$900 montly payment plan</t>
  </si>
  <si>
    <t>$1200 monthly payment plan</t>
  </si>
  <si>
    <t>$0.00 (as of year 26)</t>
  </si>
  <si>
    <t>$2000 monthly payment plan</t>
  </si>
  <si>
    <t>$0.00 (as of year 11)</t>
  </si>
  <si>
    <t>Starbucks annual savings (3x/week, $5 per visit)</t>
  </si>
  <si>
    <t>Interest earned</t>
  </si>
  <si>
    <t>Start of year</t>
  </si>
  <si>
    <t>balance</t>
  </si>
  <si>
    <t>Total saved:</t>
  </si>
  <si>
    <t>Total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</si>
</sst>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0" xfId="0" applyNumberFormat="1"/>
    <xf numFmtId="10" fontId="0" fillId="0" borderId="0" xfId="0" applyNumberFormat="1"/>
    <xf numFmtId="164" fontId="0" fillId="0" borderId="0" xfId="0" applyNumberFormat="1" applyFill="1" applyBorder="1"/>
    <xf numFmtId="0" fontId="0" fillId="0" borderId="0" xfId="0" applyFill="1"/>
    <xf numFmtId="164" fontId="0" fillId="2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Fill="1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0" fillId="6" borderId="3" xfId="0" applyNumberFormat="1" applyFill="1" applyBorder="1"/>
    <xf numFmtId="165" fontId="0" fillId="0" borderId="0" xfId="0" applyNumberFormat="1"/>
    <xf numFmtId="165" fontId="0" fillId="0" borderId="0" xfId="0" applyNumberFormat="1" applyFill="1"/>
    <xf numFmtId="165" fontId="0" fillId="2" borderId="6" xfId="0" applyNumberFormat="1" applyFill="1" applyBorder="1"/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1" fillId="0" borderId="0" xfId="0" applyFont="1"/>
    <xf numFmtId="164" fontId="0" fillId="7" borderId="0" xfId="0" applyNumberFormat="1" applyFill="1"/>
    <xf numFmtId="164" fontId="0" fillId="6" borderId="0" xfId="0" applyNumberFormat="1" applyFill="1"/>
    <xf numFmtId="165" fontId="0" fillId="6" borderId="0" xfId="0" applyNumberFormat="1" applyFill="1"/>
    <xf numFmtId="0" fontId="1" fillId="0" borderId="0" xfId="0" applyFont="1" applyFill="1"/>
    <xf numFmtId="165" fontId="1" fillId="0" borderId="0" xfId="0" applyNumberFormat="1" applyFont="1" applyFill="1"/>
    <xf numFmtId="165" fontId="0" fillId="5" borderId="0" xfId="0" applyNumberFormat="1" applyFill="1"/>
    <xf numFmtId="164" fontId="1" fillId="0" borderId="0" xfId="0" applyNumberFormat="1" applyFont="1"/>
    <xf numFmtId="165" fontId="0" fillId="2" borderId="7" xfId="0" applyNumberFormat="1" applyFill="1" applyBorder="1"/>
    <xf numFmtId="164" fontId="0" fillId="2" borderId="4" xfId="0" applyNumberFormat="1" applyFill="1" applyBorder="1"/>
    <xf numFmtId="164" fontId="2" fillId="3" borderId="3" xfId="0" applyNumberFormat="1" applyFont="1" applyFill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3" xfId="0" applyBorder="1"/>
    <xf numFmtId="0" fontId="0" fillId="0" borderId="4" xfId="0" applyBorder="1"/>
    <xf numFmtId="164" fontId="2" fillId="3" borderId="4" xfId="0" applyNumberFormat="1" applyFont="1" applyFill="1" applyBorder="1"/>
    <xf numFmtId="165" fontId="2" fillId="3" borderId="6" xfId="0" applyNumberFormat="1" applyFont="1" applyFill="1" applyBorder="1"/>
    <xf numFmtId="165" fontId="2" fillId="3" borderId="7" xfId="0" applyNumberFormat="1" applyFont="1" applyFill="1" applyBorder="1"/>
    <xf numFmtId="16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0" fontId="0" fillId="8" borderId="4" xfId="0" applyNumberFormat="1" applyFill="1" applyBorder="1"/>
    <xf numFmtId="164" fontId="0" fillId="5" borderId="4" xfId="0" applyNumberFormat="1" applyFill="1" applyBorder="1"/>
    <xf numFmtId="164" fontId="0" fillId="4" borderId="3" xfId="0" applyNumberFormat="1" applyFill="1" applyBorder="1"/>
    <xf numFmtId="10" fontId="0" fillId="9" borderId="3" xfId="0" applyNumberFormat="1" applyFill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3" borderId="2" xfId="0" applyNumberFormat="1" applyFont="1" applyFill="1" applyBorder="1"/>
    <xf numFmtId="165" fontId="2" fillId="2" borderId="2" xfId="0" applyNumberFormat="1" applyFont="1" applyFill="1" applyBorder="1"/>
    <xf numFmtId="164" fontId="2" fillId="2" borderId="6" xfId="0" applyNumberFormat="1" applyFont="1" applyFill="1" applyBorder="1"/>
    <xf numFmtId="10" fontId="0" fillId="0" borderId="3" xfId="0" applyNumberFormat="1" applyFill="1" applyBorder="1"/>
    <xf numFmtId="10" fontId="0" fillId="0" borderId="6" xfId="0" applyNumberFormat="1" applyFill="1" applyBorder="1"/>
    <xf numFmtId="10" fontId="2" fillId="0" borderId="6" xfId="0" applyNumberFormat="1" applyFont="1" applyFill="1" applyBorder="1"/>
    <xf numFmtId="164" fontId="0" fillId="0" borderId="6" xfId="0" applyNumberFormat="1" applyFill="1" applyBorder="1"/>
    <xf numFmtId="164" fontId="2" fillId="0" borderId="6" xfId="0" applyNumberFormat="1" applyFont="1" applyFill="1" applyBorder="1"/>
    <xf numFmtId="164" fontId="0" fillId="0" borderId="6" xfId="0" applyNumberFormat="1" applyBorder="1"/>
    <xf numFmtId="164" fontId="2" fillId="3" borderId="6" xfId="0" applyNumberFormat="1" applyFont="1" applyFill="1" applyBorder="1"/>
    <xf numFmtId="165" fontId="2" fillId="2" borderId="5" xfId="0" applyNumberFormat="1" applyFont="1" applyFill="1" applyBorder="1"/>
    <xf numFmtId="164" fontId="2" fillId="2" borderId="7" xfId="0" applyNumberFormat="1" applyFont="1" applyFill="1" applyBorder="1"/>
    <xf numFmtId="10" fontId="0" fillId="0" borderId="7" xfId="0" applyNumberFormat="1" applyBorder="1"/>
    <xf numFmtId="164" fontId="0" fillId="6" borderId="4" xfId="0" applyNumberFormat="1" applyFill="1" applyBorder="1"/>
    <xf numFmtId="0" fontId="1" fillId="0" borderId="0" xfId="0" applyFont="1" applyBorder="1" applyAlignment="1">
      <alignment horizontal="center" wrapText="1"/>
    </xf>
    <xf numFmtId="165" fontId="0" fillId="5" borderId="6" xfId="0" applyNumberFormat="1" applyFill="1" applyBorder="1"/>
    <xf numFmtId="165" fontId="0" fillId="5" borderId="7" xfId="0" applyNumberFormat="1" applyFill="1" applyBorder="1"/>
    <xf numFmtId="165" fontId="0" fillId="4" borderId="6" xfId="0" applyNumberFormat="1" applyFill="1" applyBorder="1"/>
    <xf numFmtId="165" fontId="0" fillId="5" borderId="8" xfId="0" applyNumberFormat="1" applyFill="1" applyBorder="1"/>
    <xf numFmtId="164" fontId="0" fillId="5" borderId="9" xfId="0" applyNumberFormat="1" applyFill="1" applyBorder="1"/>
    <xf numFmtId="164" fontId="0" fillId="6" borderId="9" xfId="0" applyNumberFormat="1" applyFill="1" applyBorder="1"/>
    <xf numFmtId="165" fontId="0" fillId="6" borderId="7" xfId="0" applyNumberFormat="1" applyFill="1" applyBorder="1"/>
    <xf numFmtId="165" fontId="0" fillId="6" borderId="8" xfId="0" applyNumberFormat="1" applyFill="1" applyBorder="1"/>
    <xf numFmtId="165" fontId="0" fillId="6" borderId="6" xfId="0" applyNumberFormat="1" applyFill="1" applyBorder="1"/>
    <xf numFmtId="165" fontId="0" fillId="2" borderId="8" xfId="0" applyNumberFormat="1" applyFill="1" applyBorder="1"/>
    <xf numFmtId="164" fontId="0" fillId="2" borderId="9" xfId="0" applyNumberFormat="1" applyFill="1" applyBorder="1"/>
    <xf numFmtId="165" fontId="1" fillId="0" borderId="0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1" fillId="7" borderId="0" xfId="0" applyNumberFormat="1" applyFont="1" applyFill="1" applyBorder="1" applyAlignment="1">
      <alignment horizontal="center" wrapText="1"/>
    </xf>
    <xf numFmtId="165" fontId="0" fillId="7" borderId="1" xfId="0" applyNumberFormat="1" applyFill="1" applyBorder="1" applyAlignment="1">
      <alignment wrapText="1"/>
    </xf>
    <xf numFmtId="165" fontId="1" fillId="6" borderId="3" xfId="0" applyNumberFormat="1" applyFont="1" applyFill="1" applyBorder="1" applyAlignment="1">
      <alignment horizontal="center" wrapText="1"/>
    </xf>
    <xf numFmtId="165" fontId="0" fillId="6" borderId="4" xfId="0" applyNumberFormat="1" applyFill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165" fontId="1" fillId="0" borderId="3" xfId="0" applyNumberFormat="1" applyFont="1" applyBorder="1" applyAlignment="1">
      <alignment horizontal="center" wrapText="1"/>
    </xf>
    <xf numFmtId="165" fontId="0" fillId="0" borderId="4" xfId="0" applyNumberFormat="1" applyBorder="1" applyAlignment="1">
      <alignment wrapText="1"/>
    </xf>
    <xf numFmtId="0" fontId="1" fillId="6" borderId="2" xfId="0" applyFont="1" applyFill="1" applyBorder="1" applyAlignment="1">
      <alignment horizontal="center" wrapText="1"/>
    </xf>
    <xf numFmtId="0" fontId="0" fillId="6" borderId="5" xfId="0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65" fontId="1" fillId="5" borderId="3" xfId="0" applyNumberFormat="1" applyFont="1" applyFill="1" applyBorder="1" applyAlignment="1">
      <alignment horizontal="center" wrapText="1"/>
    </xf>
    <xf numFmtId="165" fontId="1" fillId="0" borderId="6" xfId="0" applyNumberFormat="1" applyFont="1" applyBorder="1" applyAlignment="1">
      <alignment horizontal="center" wrapText="1"/>
    </xf>
    <xf numFmtId="165" fontId="0" fillId="0" borderId="7" xfId="0" applyNumberForma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65" fontId="1" fillId="0" borderId="0" xfId="0" applyNumberFormat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wrapText="1"/>
    </xf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B3" sqref="B3"/>
    </sheetView>
  </sheetViews>
  <sheetFormatPr defaultRowHeight="15" x14ac:dyDescent="0.25"/>
  <cols>
    <col min="1" max="1" width="17.5703125" style="15" customWidth="1"/>
    <col min="2" max="2" width="13.140625" customWidth="1"/>
    <col min="3" max="3" width="80.140625" customWidth="1"/>
    <col min="4" max="4" width="15.5703125" customWidth="1"/>
    <col min="5" max="5" width="36.140625" customWidth="1"/>
    <col min="6" max="6" width="14.28515625" customWidth="1"/>
  </cols>
  <sheetData>
    <row r="1" spans="1:6" x14ac:dyDescent="0.25">
      <c r="A1" s="18" t="s">
        <v>1</v>
      </c>
      <c r="B1" s="1" t="s">
        <v>12</v>
      </c>
      <c r="C1" s="1"/>
      <c r="D1" s="1" t="s">
        <v>13</v>
      </c>
      <c r="E1" s="1"/>
      <c r="F1" s="1" t="s">
        <v>4</v>
      </c>
    </row>
    <row r="2" spans="1:6" x14ac:dyDescent="0.25">
      <c r="A2" s="15">
        <v>170000</v>
      </c>
      <c r="B2" s="3">
        <v>7.0000000000000007E-2</v>
      </c>
      <c r="C2" s="3"/>
      <c r="D2" s="2">
        <f>A2*B2</f>
        <v>11900.000000000002</v>
      </c>
      <c r="E2" s="2"/>
      <c r="F2" s="2">
        <f>A2+D2</f>
        <v>181900</v>
      </c>
    </row>
    <row r="3" spans="1:6" x14ac:dyDescent="0.25">
      <c r="D3" s="2"/>
      <c r="E3" s="2"/>
    </row>
    <row r="4" spans="1:6" x14ac:dyDescent="0.25">
      <c r="D4" s="2"/>
      <c r="E4" s="2"/>
    </row>
    <row r="5" spans="1:6" x14ac:dyDescent="0.25">
      <c r="D5" s="2"/>
      <c r="E5" s="2"/>
    </row>
    <row r="6" spans="1:6" x14ac:dyDescent="0.25">
      <c r="D6" s="2"/>
      <c r="E6" s="2"/>
    </row>
    <row r="7" spans="1:6" x14ac:dyDescent="0.25">
      <c r="D7" s="2"/>
      <c r="E7" s="2"/>
    </row>
    <row r="8" spans="1:6" x14ac:dyDescent="0.25">
      <c r="D8" s="2"/>
      <c r="E8" s="2"/>
    </row>
    <row r="9" spans="1:6" x14ac:dyDescent="0.25">
      <c r="D9" s="2"/>
      <c r="E9" s="2"/>
    </row>
    <row r="10" spans="1:6" x14ac:dyDescent="0.25">
      <c r="D10" s="2"/>
      <c r="E10" s="2"/>
    </row>
    <row r="11" spans="1:6" x14ac:dyDescent="0.25">
      <c r="D11" s="2"/>
      <c r="E11" s="2"/>
    </row>
    <row r="12" spans="1:6" x14ac:dyDescent="0.25">
      <c r="D12" s="2"/>
      <c r="E12" s="2"/>
    </row>
    <row r="13" spans="1:6" x14ac:dyDescent="0.25">
      <c r="D13" s="2"/>
      <c r="E13" s="2"/>
    </row>
    <row r="14" spans="1:6" x14ac:dyDescent="0.25">
      <c r="D14" s="2"/>
      <c r="E14" s="2"/>
    </row>
    <row r="15" spans="1:6" x14ac:dyDescent="0.25">
      <c r="D15" s="2"/>
      <c r="E15" s="2"/>
    </row>
    <row r="16" spans="1:6" x14ac:dyDescent="0.25">
      <c r="D16" s="2"/>
      <c r="E16" s="2"/>
    </row>
    <row r="17" spans="4:5" x14ac:dyDescent="0.25">
      <c r="D17" s="2"/>
      <c r="E17" s="2"/>
    </row>
    <row r="18" spans="4:5" x14ac:dyDescent="0.25">
      <c r="D18" s="2"/>
      <c r="E18" s="2"/>
    </row>
    <row r="19" spans="4:5" x14ac:dyDescent="0.25">
      <c r="D19" s="2"/>
      <c r="E19" s="2"/>
    </row>
    <row r="20" spans="4:5" x14ac:dyDescent="0.25">
      <c r="D20" s="2"/>
      <c r="E20" s="2"/>
    </row>
    <row r="21" spans="4:5" x14ac:dyDescent="0.25">
      <c r="D21" s="2"/>
      <c r="E21" s="2"/>
    </row>
    <row r="22" spans="4:5" x14ac:dyDescent="0.25">
      <c r="D22" s="2"/>
      <c r="E22" s="2"/>
    </row>
    <row r="23" spans="4:5" x14ac:dyDescent="0.25">
      <c r="D23" s="2"/>
      <c r="E23" s="2"/>
    </row>
    <row r="24" spans="4:5" x14ac:dyDescent="0.25">
      <c r="D24" s="2"/>
      <c r="E24" s="2"/>
    </row>
    <row r="25" spans="4:5" x14ac:dyDescent="0.25">
      <c r="D25" s="2"/>
      <c r="E25" s="2"/>
    </row>
    <row r="26" spans="4:5" x14ac:dyDescent="0.25">
      <c r="D26" s="2"/>
      <c r="E26" s="2"/>
    </row>
    <row r="27" spans="4:5" x14ac:dyDescent="0.25">
      <c r="D27" s="2"/>
      <c r="E27" s="2"/>
    </row>
    <row r="28" spans="4:5" x14ac:dyDescent="0.25">
      <c r="D28" s="2"/>
      <c r="E28" s="2"/>
    </row>
    <row r="29" spans="4:5" x14ac:dyDescent="0.25">
      <c r="D29" s="2"/>
      <c r="E29" s="2"/>
    </row>
    <row r="30" spans="4:5" x14ac:dyDescent="0.25">
      <c r="D30" s="2"/>
      <c r="E30" s="2"/>
    </row>
    <row r="31" spans="4:5" x14ac:dyDescent="0.25">
      <c r="D31" s="2"/>
      <c r="E31" s="2"/>
    </row>
    <row r="32" spans="4:5" x14ac:dyDescent="0.25">
      <c r="D32" s="2"/>
      <c r="E32" s="2"/>
    </row>
    <row r="33" spans="2:5" x14ac:dyDescent="0.25">
      <c r="D33" s="2"/>
      <c r="E33" s="2"/>
    </row>
    <row r="34" spans="2:5" x14ac:dyDescent="0.25">
      <c r="D34" s="2"/>
      <c r="E34" s="2"/>
    </row>
    <row r="35" spans="2:5" x14ac:dyDescent="0.25">
      <c r="D35" s="2"/>
      <c r="E35" s="2"/>
    </row>
    <row r="36" spans="2:5" x14ac:dyDescent="0.25">
      <c r="D36" s="2"/>
      <c r="E36" s="2"/>
    </row>
    <row r="37" spans="2:5" x14ac:dyDescent="0.25">
      <c r="D37" s="2"/>
      <c r="E37" s="2"/>
    </row>
    <row r="38" spans="2:5" x14ac:dyDescent="0.25">
      <c r="D38" s="2"/>
      <c r="E38" s="2"/>
    </row>
    <row r="39" spans="2:5" x14ac:dyDescent="0.25">
      <c r="D39" s="2"/>
      <c r="E39" s="2"/>
    </row>
    <row r="40" spans="2:5" x14ac:dyDescent="0.25">
      <c r="D40" s="2"/>
      <c r="E40" s="2"/>
    </row>
    <row r="41" spans="2:5" x14ac:dyDescent="0.25">
      <c r="D41" s="2"/>
      <c r="E41" s="2"/>
    </row>
    <row r="43" spans="2:5" x14ac:dyDescent="0.25">
      <c r="B43" t="s">
        <v>3</v>
      </c>
      <c r="D43" s="2">
        <f>A2+D2</f>
        <v>181900</v>
      </c>
      <c r="E4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ySplit="2" topLeftCell="A3" activePane="bottomLeft" state="frozen"/>
      <selection pane="bottomLeft" activeCell="C5" sqref="C5:C43"/>
    </sheetView>
  </sheetViews>
  <sheetFormatPr defaultRowHeight="15" x14ac:dyDescent="0.25"/>
  <cols>
    <col min="1" max="1" width="12" bestFit="1" customWidth="1"/>
    <col min="2" max="2" width="14.28515625" style="15" customWidth="1"/>
    <col min="3" max="3" width="15.85546875" customWidth="1"/>
    <col min="4" max="4" width="22.28515625" customWidth="1"/>
    <col min="5" max="5" width="14.28515625" style="15" customWidth="1"/>
  </cols>
  <sheetData>
    <row r="1" spans="1:5" ht="15" customHeight="1" x14ac:dyDescent="0.25">
      <c r="A1" s="77" t="s">
        <v>0</v>
      </c>
      <c r="B1" s="75" t="s">
        <v>1</v>
      </c>
      <c r="C1" s="77" t="s">
        <v>8</v>
      </c>
      <c r="D1" s="77" t="s">
        <v>2</v>
      </c>
      <c r="E1" s="79" t="s">
        <v>9</v>
      </c>
    </row>
    <row r="2" spans="1:5" ht="15" customHeight="1" x14ac:dyDescent="0.25">
      <c r="A2" s="78"/>
      <c r="B2" s="76"/>
      <c r="C2" s="78"/>
      <c r="D2" s="78"/>
      <c r="E2" s="80"/>
    </row>
    <row r="3" spans="1:5" x14ac:dyDescent="0.25">
      <c r="A3">
        <v>1</v>
      </c>
      <c r="B3" s="2">
        <v>170000</v>
      </c>
      <c r="C3" s="3">
        <v>7.0000000000000007E-2</v>
      </c>
      <c r="D3" s="2">
        <f>B3*C3</f>
        <v>11900.000000000002</v>
      </c>
      <c r="E3" s="21">
        <f>ROUND(B3*(1+C3),0)</f>
        <v>181900</v>
      </c>
    </row>
    <row r="4" spans="1:5" ht="243" customHeight="1" x14ac:dyDescent="0.25">
      <c r="B4" s="2"/>
      <c r="C4" s="3"/>
      <c r="D4" s="2"/>
      <c r="E4" s="21"/>
    </row>
    <row r="5" spans="1:5" x14ac:dyDescent="0.25">
      <c r="A5">
        <v>2</v>
      </c>
      <c r="B5" s="2">
        <f>E3</f>
        <v>181900</v>
      </c>
      <c r="C5" s="3">
        <v>7.0000000000000007E-2</v>
      </c>
      <c r="D5" s="2">
        <f t="shared" ref="D5:D43" si="0">B5*C5</f>
        <v>12733.000000000002</v>
      </c>
      <c r="E5" s="21">
        <f>ROUND(B5*(1+C5),0)</f>
        <v>194633</v>
      </c>
    </row>
    <row r="6" spans="1:5" ht="144" customHeight="1" x14ac:dyDescent="0.25">
      <c r="A6">
        <v>3</v>
      </c>
      <c r="B6" s="2">
        <f t="shared" ref="B6:B43" si="1">E5</f>
        <v>194633</v>
      </c>
      <c r="C6" s="3">
        <v>7.0000000000000007E-2</v>
      </c>
      <c r="D6" s="2">
        <f t="shared" si="0"/>
        <v>13624.310000000001</v>
      </c>
      <c r="E6" s="21">
        <f t="shared" ref="E6:E43" si="2">ROUND(B6*(1+C6),0)</f>
        <v>208257</v>
      </c>
    </row>
    <row r="7" spans="1:5" x14ac:dyDescent="0.25">
      <c r="A7">
        <v>4</v>
      </c>
      <c r="B7" s="2">
        <f t="shared" si="1"/>
        <v>208257</v>
      </c>
      <c r="C7" s="3">
        <v>7.0000000000000007E-2</v>
      </c>
      <c r="D7" s="2">
        <f t="shared" si="0"/>
        <v>14577.990000000002</v>
      </c>
      <c r="E7" s="21">
        <f t="shared" si="2"/>
        <v>222835</v>
      </c>
    </row>
    <row r="8" spans="1:5" x14ac:dyDescent="0.25">
      <c r="A8">
        <v>5</v>
      </c>
      <c r="B8" s="2">
        <f t="shared" si="1"/>
        <v>222835</v>
      </c>
      <c r="C8" s="3">
        <v>7.0000000000000007E-2</v>
      </c>
      <c r="D8" s="2">
        <f t="shared" si="0"/>
        <v>15598.45</v>
      </c>
      <c r="E8" s="21">
        <f t="shared" si="2"/>
        <v>238433</v>
      </c>
    </row>
    <row r="9" spans="1:5" x14ac:dyDescent="0.25">
      <c r="A9">
        <v>6</v>
      </c>
      <c r="B9" s="2">
        <f t="shared" si="1"/>
        <v>238433</v>
      </c>
      <c r="C9" s="3">
        <v>7.0000000000000007E-2</v>
      </c>
      <c r="D9" s="2">
        <f t="shared" si="0"/>
        <v>16690.310000000001</v>
      </c>
      <c r="E9" s="21">
        <f t="shared" si="2"/>
        <v>255123</v>
      </c>
    </row>
    <row r="10" spans="1:5" x14ac:dyDescent="0.25">
      <c r="A10">
        <v>7</v>
      </c>
      <c r="B10" s="2">
        <f t="shared" si="1"/>
        <v>255123</v>
      </c>
      <c r="C10" s="3">
        <v>7.0000000000000007E-2</v>
      </c>
      <c r="D10" s="2">
        <f t="shared" si="0"/>
        <v>17858.61</v>
      </c>
      <c r="E10" s="21">
        <f t="shared" si="2"/>
        <v>272982</v>
      </c>
    </row>
    <row r="11" spans="1:5" x14ac:dyDescent="0.25">
      <c r="A11">
        <v>8</v>
      </c>
      <c r="B11" s="2">
        <f t="shared" si="1"/>
        <v>272982</v>
      </c>
      <c r="C11" s="3">
        <v>7.0000000000000007E-2</v>
      </c>
      <c r="D11" s="2">
        <f t="shared" si="0"/>
        <v>19108.740000000002</v>
      </c>
      <c r="E11" s="21">
        <f t="shared" si="2"/>
        <v>292091</v>
      </c>
    </row>
    <row r="12" spans="1:5" x14ac:dyDescent="0.25">
      <c r="A12">
        <v>9</v>
      </c>
      <c r="B12" s="2">
        <f t="shared" si="1"/>
        <v>292091</v>
      </c>
      <c r="C12" s="3">
        <v>7.0000000000000007E-2</v>
      </c>
      <c r="D12" s="2">
        <f t="shared" si="0"/>
        <v>20446.370000000003</v>
      </c>
      <c r="E12" s="21">
        <f t="shared" si="2"/>
        <v>312537</v>
      </c>
    </row>
    <row r="13" spans="1:5" x14ac:dyDescent="0.25">
      <c r="A13">
        <v>10</v>
      </c>
      <c r="B13" s="2">
        <f t="shared" si="1"/>
        <v>312537</v>
      </c>
      <c r="C13" s="3">
        <v>7.0000000000000007E-2</v>
      </c>
      <c r="D13" s="2">
        <f t="shared" si="0"/>
        <v>21877.590000000004</v>
      </c>
      <c r="E13" s="21">
        <f t="shared" si="2"/>
        <v>334415</v>
      </c>
    </row>
    <row r="14" spans="1:5" x14ac:dyDescent="0.25">
      <c r="A14">
        <v>11</v>
      </c>
      <c r="B14" s="2">
        <f t="shared" si="1"/>
        <v>334415</v>
      </c>
      <c r="C14" s="3">
        <v>7.0000000000000007E-2</v>
      </c>
      <c r="D14" s="2">
        <f t="shared" si="0"/>
        <v>23409.050000000003</v>
      </c>
      <c r="E14" s="21">
        <f t="shared" si="2"/>
        <v>357824</v>
      </c>
    </row>
    <row r="15" spans="1:5" x14ac:dyDescent="0.25">
      <c r="A15">
        <v>12</v>
      </c>
      <c r="B15" s="2">
        <f t="shared" si="1"/>
        <v>357824</v>
      </c>
      <c r="C15" s="3">
        <v>7.0000000000000007E-2</v>
      </c>
      <c r="D15" s="2">
        <f t="shared" si="0"/>
        <v>25047.680000000004</v>
      </c>
      <c r="E15" s="21">
        <f t="shared" si="2"/>
        <v>382872</v>
      </c>
    </row>
    <row r="16" spans="1:5" x14ac:dyDescent="0.25">
      <c r="A16">
        <v>13</v>
      </c>
      <c r="B16" s="2">
        <f t="shared" si="1"/>
        <v>382872</v>
      </c>
      <c r="C16" s="3">
        <v>7.0000000000000007E-2</v>
      </c>
      <c r="D16" s="2">
        <f t="shared" si="0"/>
        <v>26801.040000000001</v>
      </c>
      <c r="E16" s="21">
        <f t="shared" si="2"/>
        <v>409673</v>
      </c>
    </row>
    <row r="17" spans="1:5" x14ac:dyDescent="0.25">
      <c r="A17">
        <v>14</v>
      </c>
      <c r="B17" s="2">
        <f t="shared" si="1"/>
        <v>409673</v>
      </c>
      <c r="C17" s="3">
        <v>7.0000000000000007E-2</v>
      </c>
      <c r="D17" s="2">
        <f t="shared" si="0"/>
        <v>28677.110000000004</v>
      </c>
      <c r="E17" s="21">
        <f t="shared" si="2"/>
        <v>438350</v>
      </c>
    </row>
    <row r="18" spans="1:5" x14ac:dyDescent="0.25">
      <c r="A18">
        <v>15</v>
      </c>
      <c r="B18" s="2">
        <f t="shared" si="1"/>
        <v>438350</v>
      </c>
      <c r="C18" s="3">
        <v>7.0000000000000007E-2</v>
      </c>
      <c r="D18" s="2">
        <f t="shared" si="0"/>
        <v>30684.500000000004</v>
      </c>
      <c r="E18" s="21">
        <f t="shared" si="2"/>
        <v>469035</v>
      </c>
    </row>
    <row r="19" spans="1:5" x14ac:dyDescent="0.25">
      <c r="A19">
        <v>16</v>
      </c>
      <c r="B19" s="2">
        <f t="shared" si="1"/>
        <v>469035</v>
      </c>
      <c r="C19" s="3">
        <v>7.0000000000000007E-2</v>
      </c>
      <c r="D19" s="2">
        <f t="shared" si="0"/>
        <v>32832.450000000004</v>
      </c>
      <c r="E19" s="21">
        <f t="shared" si="2"/>
        <v>501867</v>
      </c>
    </row>
    <row r="20" spans="1:5" x14ac:dyDescent="0.25">
      <c r="A20">
        <v>17</v>
      </c>
      <c r="B20" s="2">
        <f t="shared" si="1"/>
        <v>501867</v>
      </c>
      <c r="C20" s="3">
        <v>7.0000000000000007E-2</v>
      </c>
      <c r="D20" s="2">
        <f t="shared" si="0"/>
        <v>35130.69</v>
      </c>
      <c r="E20" s="21">
        <f t="shared" si="2"/>
        <v>536998</v>
      </c>
    </row>
    <row r="21" spans="1:5" x14ac:dyDescent="0.25">
      <c r="A21">
        <v>18</v>
      </c>
      <c r="B21" s="2">
        <f t="shared" si="1"/>
        <v>536998</v>
      </c>
      <c r="C21" s="3">
        <v>7.0000000000000007E-2</v>
      </c>
      <c r="D21" s="2">
        <f t="shared" si="0"/>
        <v>37589.86</v>
      </c>
      <c r="E21" s="21">
        <f t="shared" si="2"/>
        <v>574588</v>
      </c>
    </row>
    <row r="22" spans="1:5" x14ac:dyDescent="0.25">
      <c r="A22">
        <v>19</v>
      </c>
      <c r="B22" s="2">
        <f t="shared" si="1"/>
        <v>574588</v>
      </c>
      <c r="C22" s="3">
        <v>7.0000000000000007E-2</v>
      </c>
      <c r="D22" s="2">
        <f t="shared" si="0"/>
        <v>40221.160000000003</v>
      </c>
      <c r="E22" s="21">
        <f t="shared" si="2"/>
        <v>614809</v>
      </c>
    </row>
    <row r="23" spans="1:5" x14ac:dyDescent="0.25">
      <c r="A23">
        <v>20</v>
      </c>
      <c r="B23" s="2">
        <f t="shared" si="1"/>
        <v>614809</v>
      </c>
      <c r="C23" s="3">
        <v>7.0000000000000007E-2</v>
      </c>
      <c r="D23" s="2">
        <f t="shared" si="0"/>
        <v>43036.630000000005</v>
      </c>
      <c r="E23" s="21">
        <f t="shared" si="2"/>
        <v>657846</v>
      </c>
    </row>
    <row r="24" spans="1:5" x14ac:dyDescent="0.25">
      <c r="A24">
        <v>21</v>
      </c>
      <c r="B24" s="2">
        <f t="shared" si="1"/>
        <v>657846</v>
      </c>
      <c r="C24" s="3">
        <v>7.0000000000000007E-2</v>
      </c>
      <c r="D24" s="2">
        <f t="shared" si="0"/>
        <v>46049.22</v>
      </c>
      <c r="E24" s="21">
        <f t="shared" si="2"/>
        <v>703895</v>
      </c>
    </row>
    <row r="25" spans="1:5" x14ac:dyDescent="0.25">
      <c r="A25">
        <v>22</v>
      </c>
      <c r="B25" s="2">
        <f t="shared" si="1"/>
        <v>703895</v>
      </c>
      <c r="C25" s="3">
        <v>7.0000000000000007E-2</v>
      </c>
      <c r="D25" s="2">
        <f t="shared" si="0"/>
        <v>49272.65</v>
      </c>
      <c r="E25" s="21">
        <f t="shared" si="2"/>
        <v>753168</v>
      </c>
    </row>
    <row r="26" spans="1:5" x14ac:dyDescent="0.25">
      <c r="A26">
        <v>23</v>
      </c>
      <c r="B26" s="2">
        <f t="shared" si="1"/>
        <v>753168</v>
      </c>
      <c r="C26" s="3">
        <v>7.0000000000000007E-2</v>
      </c>
      <c r="D26" s="2">
        <f t="shared" si="0"/>
        <v>52721.760000000002</v>
      </c>
      <c r="E26" s="21">
        <f t="shared" si="2"/>
        <v>805890</v>
      </c>
    </row>
    <row r="27" spans="1:5" x14ac:dyDescent="0.25">
      <c r="A27">
        <v>24</v>
      </c>
      <c r="B27" s="2">
        <f t="shared" si="1"/>
        <v>805890</v>
      </c>
      <c r="C27" s="3">
        <v>7.0000000000000007E-2</v>
      </c>
      <c r="D27" s="2">
        <f t="shared" si="0"/>
        <v>56412.3</v>
      </c>
      <c r="E27" s="21">
        <f t="shared" si="2"/>
        <v>862302</v>
      </c>
    </row>
    <row r="28" spans="1:5" x14ac:dyDescent="0.25">
      <c r="A28">
        <v>25</v>
      </c>
      <c r="B28" s="2">
        <f t="shared" si="1"/>
        <v>862302</v>
      </c>
      <c r="C28" s="3">
        <v>7.0000000000000007E-2</v>
      </c>
      <c r="D28" s="2">
        <f t="shared" si="0"/>
        <v>60361.140000000007</v>
      </c>
      <c r="E28" s="21">
        <f t="shared" si="2"/>
        <v>922663</v>
      </c>
    </row>
    <row r="29" spans="1:5" x14ac:dyDescent="0.25">
      <c r="A29">
        <v>26</v>
      </c>
      <c r="B29" s="2">
        <f t="shared" si="1"/>
        <v>922663</v>
      </c>
      <c r="C29" s="3">
        <v>7.0000000000000007E-2</v>
      </c>
      <c r="D29" s="2">
        <f t="shared" si="0"/>
        <v>64586.41</v>
      </c>
      <c r="E29" s="21">
        <f t="shared" si="2"/>
        <v>987249</v>
      </c>
    </row>
    <row r="30" spans="1:5" x14ac:dyDescent="0.25">
      <c r="A30">
        <v>27</v>
      </c>
      <c r="B30" s="2">
        <f t="shared" si="1"/>
        <v>987249</v>
      </c>
      <c r="C30" s="3">
        <v>7.0000000000000007E-2</v>
      </c>
      <c r="D30" s="2">
        <f t="shared" si="0"/>
        <v>69107.430000000008</v>
      </c>
      <c r="E30" s="21">
        <f t="shared" si="2"/>
        <v>1056356</v>
      </c>
    </row>
    <row r="31" spans="1:5" x14ac:dyDescent="0.25">
      <c r="A31">
        <v>28</v>
      </c>
      <c r="B31" s="2">
        <f t="shared" si="1"/>
        <v>1056356</v>
      </c>
      <c r="C31" s="3">
        <v>7.0000000000000007E-2</v>
      </c>
      <c r="D31" s="2">
        <f t="shared" si="0"/>
        <v>73944.920000000013</v>
      </c>
      <c r="E31" s="21">
        <f t="shared" si="2"/>
        <v>1130301</v>
      </c>
    </row>
    <row r="32" spans="1:5" x14ac:dyDescent="0.25">
      <c r="A32">
        <v>29</v>
      </c>
      <c r="B32" s="2">
        <f t="shared" si="1"/>
        <v>1130301</v>
      </c>
      <c r="C32" s="3">
        <v>7.0000000000000007E-2</v>
      </c>
      <c r="D32" s="2">
        <f t="shared" si="0"/>
        <v>79121.070000000007</v>
      </c>
      <c r="E32" s="21">
        <f t="shared" si="2"/>
        <v>1209422</v>
      </c>
    </row>
    <row r="33" spans="1:5" x14ac:dyDescent="0.25">
      <c r="A33">
        <v>30</v>
      </c>
      <c r="B33" s="2">
        <f t="shared" si="1"/>
        <v>1209422</v>
      </c>
      <c r="C33" s="3">
        <v>7.0000000000000007E-2</v>
      </c>
      <c r="D33" s="2">
        <f t="shared" si="0"/>
        <v>84659.540000000008</v>
      </c>
      <c r="E33" s="21">
        <f t="shared" si="2"/>
        <v>1294082</v>
      </c>
    </row>
    <row r="34" spans="1:5" x14ac:dyDescent="0.25">
      <c r="A34">
        <v>31</v>
      </c>
      <c r="B34" s="2">
        <f t="shared" si="1"/>
        <v>1294082</v>
      </c>
      <c r="C34" s="3">
        <v>7.0000000000000007E-2</v>
      </c>
      <c r="D34" s="2">
        <f t="shared" si="0"/>
        <v>90585.74</v>
      </c>
      <c r="E34" s="21">
        <f t="shared" si="2"/>
        <v>1384668</v>
      </c>
    </row>
    <row r="35" spans="1:5" x14ac:dyDescent="0.25">
      <c r="A35">
        <v>32</v>
      </c>
      <c r="B35" s="2">
        <f t="shared" si="1"/>
        <v>1384668</v>
      </c>
      <c r="C35" s="3">
        <v>7.0000000000000007E-2</v>
      </c>
      <c r="D35" s="2">
        <f t="shared" si="0"/>
        <v>96926.760000000009</v>
      </c>
      <c r="E35" s="21">
        <f t="shared" si="2"/>
        <v>1481595</v>
      </c>
    </row>
    <row r="36" spans="1:5" x14ac:dyDescent="0.25">
      <c r="A36">
        <v>33</v>
      </c>
      <c r="B36" s="2">
        <f t="shared" si="1"/>
        <v>1481595</v>
      </c>
      <c r="C36" s="3">
        <v>7.0000000000000007E-2</v>
      </c>
      <c r="D36" s="2">
        <f t="shared" si="0"/>
        <v>103711.65000000001</v>
      </c>
      <c r="E36" s="21">
        <f t="shared" si="2"/>
        <v>1585307</v>
      </c>
    </row>
    <row r="37" spans="1:5" x14ac:dyDescent="0.25">
      <c r="A37">
        <v>34</v>
      </c>
      <c r="B37" s="2">
        <f t="shared" si="1"/>
        <v>1585307</v>
      </c>
      <c r="C37" s="3">
        <v>7.0000000000000007E-2</v>
      </c>
      <c r="D37" s="2">
        <f t="shared" si="0"/>
        <v>110971.49</v>
      </c>
      <c r="E37" s="21">
        <f t="shared" si="2"/>
        <v>1696278</v>
      </c>
    </row>
    <row r="38" spans="1:5" x14ac:dyDescent="0.25">
      <c r="A38">
        <v>35</v>
      </c>
      <c r="B38" s="2">
        <f t="shared" si="1"/>
        <v>1696278</v>
      </c>
      <c r="C38" s="3">
        <v>7.0000000000000007E-2</v>
      </c>
      <c r="D38" s="2">
        <f t="shared" si="0"/>
        <v>118739.46</v>
      </c>
      <c r="E38" s="21">
        <f t="shared" si="2"/>
        <v>1815017</v>
      </c>
    </row>
    <row r="39" spans="1:5" x14ac:dyDescent="0.25">
      <c r="A39">
        <v>36</v>
      </c>
      <c r="B39" s="2">
        <f t="shared" si="1"/>
        <v>1815017</v>
      </c>
      <c r="C39" s="3">
        <v>7.0000000000000007E-2</v>
      </c>
      <c r="D39" s="2">
        <f t="shared" si="0"/>
        <v>127051.19000000002</v>
      </c>
      <c r="E39" s="21">
        <f t="shared" si="2"/>
        <v>1942068</v>
      </c>
    </row>
    <row r="40" spans="1:5" x14ac:dyDescent="0.25">
      <c r="A40">
        <v>37</v>
      </c>
      <c r="B40" s="2">
        <f t="shared" si="1"/>
        <v>1942068</v>
      </c>
      <c r="C40" s="3">
        <v>7.0000000000000007E-2</v>
      </c>
      <c r="D40" s="2">
        <f t="shared" si="0"/>
        <v>135944.76</v>
      </c>
      <c r="E40" s="21">
        <f t="shared" si="2"/>
        <v>2078013</v>
      </c>
    </row>
    <row r="41" spans="1:5" x14ac:dyDescent="0.25">
      <c r="A41">
        <v>38</v>
      </c>
      <c r="B41" s="2">
        <f t="shared" si="1"/>
        <v>2078013</v>
      </c>
      <c r="C41" s="3">
        <v>7.0000000000000007E-2</v>
      </c>
      <c r="D41" s="2">
        <f t="shared" si="0"/>
        <v>145460.91</v>
      </c>
      <c r="E41" s="21">
        <f t="shared" si="2"/>
        <v>2223474</v>
      </c>
    </row>
    <row r="42" spans="1:5" x14ac:dyDescent="0.25">
      <c r="A42">
        <v>39</v>
      </c>
      <c r="B42" s="2">
        <f t="shared" si="1"/>
        <v>2223474</v>
      </c>
      <c r="C42" s="3">
        <v>7.0000000000000007E-2</v>
      </c>
      <c r="D42" s="2">
        <f t="shared" si="0"/>
        <v>155643.18000000002</v>
      </c>
      <c r="E42" s="21">
        <f t="shared" si="2"/>
        <v>2379117</v>
      </c>
    </row>
    <row r="43" spans="1:5" x14ac:dyDescent="0.25">
      <c r="A43">
        <v>40</v>
      </c>
      <c r="B43" s="2">
        <f t="shared" si="1"/>
        <v>2379117</v>
      </c>
      <c r="C43" s="3">
        <v>7.0000000000000007E-2</v>
      </c>
      <c r="D43" s="2">
        <f t="shared" si="0"/>
        <v>166538.19</v>
      </c>
      <c r="E43" s="21">
        <f t="shared" si="2"/>
        <v>2545655</v>
      </c>
    </row>
    <row r="44" spans="1:5" x14ac:dyDescent="0.25">
      <c r="E44" s="2"/>
    </row>
    <row r="45" spans="1:5" x14ac:dyDescent="0.25">
      <c r="B45" s="19" t="s">
        <v>7</v>
      </c>
      <c r="D45" s="20" t="s">
        <v>14</v>
      </c>
      <c r="E45" s="27" t="s">
        <v>10</v>
      </c>
    </row>
    <row r="46" spans="1:5" x14ac:dyDescent="0.25">
      <c r="B46" s="2">
        <v>0</v>
      </c>
      <c r="D46" s="2">
        <f>SUM(D2:D43)</f>
        <v>2375655.31</v>
      </c>
      <c r="E46" s="21">
        <f>E43</f>
        <v>2545655</v>
      </c>
    </row>
  </sheetData>
  <mergeCells count="5">
    <mergeCell ref="B1:B2"/>
    <mergeCell ref="C1:C2"/>
    <mergeCell ref="A1:A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pane ySplit="2" topLeftCell="A3" activePane="bottomLeft" state="frozen"/>
      <selection pane="bottomLeft" activeCell="E4" sqref="E4"/>
    </sheetView>
  </sheetViews>
  <sheetFormatPr defaultRowHeight="15" x14ac:dyDescent="0.25"/>
  <cols>
    <col min="1" max="1" width="12" bestFit="1" customWidth="1"/>
    <col min="2" max="2" width="14.28515625" style="15" customWidth="1"/>
    <col min="3" max="3" width="15.85546875" customWidth="1"/>
    <col min="4" max="4" width="15.140625" customWidth="1"/>
    <col min="5" max="5" width="14.28515625" style="15" customWidth="1"/>
    <col min="6" max="6" width="43.85546875" customWidth="1"/>
    <col min="7" max="7" width="13.85546875" customWidth="1"/>
    <col min="8" max="8" width="14.85546875" style="15" customWidth="1"/>
  </cols>
  <sheetData>
    <row r="1" spans="1:8" ht="15" customHeight="1" x14ac:dyDescent="0.25">
      <c r="A1" s="83" t="s">
        <v>0</v>
      </c>
      <c r="B1" s="85" t="s">
        <v>15</v>
      </c>
      <c r="C1" s="83" t="s">
        <v>8</v>
      </c>
      <c r="D1" s="83" t="s">
        <v>2</v>
      </c>
      <c r="E1" s="85" t="s">
        <v>9</v>
      </c>
      <c r="F1" s="10"/>
      <c r="G1" s="87" t="s">
        <v>16</v>
      </c>
      <c r="H1" s="81" t="s">
        <v>9</v>
      </c>
    </row>
    <row r="2" spans="1:8" ht="15" customHeight="1" x14ac:dyDescent="0.25">
      <c r="A2" s="84"/>
      <c r="B2" s="86"/>
      <c r="C2" s="84"/>
      <c r="D2" s="84"/>
      <c r="E2" s="86"/>
      <c r="F2" s="12"/>
      <c r="G2" s="88"/>
      <c r="H2" s="82"/>
    </row>
    <row r="3" spans="1:8" x14ac:dyDescent="0.25">
      <c r="A3" s="33">
        <v>1</v>
      </c>
      <c r="B3" s="31">
        <v>170000</v>
      </c>
      <c r="C3" s="39">
        <v>7.0000000000000007E-2</v>
      </c>
      <c r="D3" s="31">
        <f>B3*C3</f>
        <v>11900.000000000002</v>
      </c>
      <c r="E3" s="31">
        <f>B3*(1+C3)</f>
        <v>181900</v>
      </c>
      <c r="F3" s="2"/>
      <c r="G3" s="71">
        <v>900</v>
      </c>
      <c r="H3" s="69">
        <f>ROUND(E3-12*G3,0)</f>
        <v>171100</v>
      </c>
    </row>
    <row r="4" spans="1:8" ht="184.5" customHeight="1" x14ac:dyDescent="0.25">
      <c r="A4" s="33">
        <v>2</v>
      </c>
      <c r="B4" s="31">
        <f>H3</f>
        <v>171100</v>
      </c>
      <c r="C4" s="39">
        <v>7.0000000000000007E-2</v>
      </c>
      <c r="D4" s="31">
        <f t="shared" ref="D4:D42" si="0">B4*C4</f>
        <v>11977.000000000002</v>
      </c>
      <c r="E4" s="31">
        <f t="shared" ref="E4:E42" si="1">B4*(1+C4)</f>
        <v>183077</v>
      </c>
      <c r="F4" s="2"/>
      <c r="G4" s="70">
        <v>900</v>
      </c>
      <c r="H4" s="62">
        <f>(H3+C4*H3)-12*G4</f>
        <v>172277</v>
      </c>
    </row>
    <row r="5" spans="1:8" ht="169.5" customHeight="1" x14ac:dyDescent="0.25">
      <c r="A5" s="33">
        <v>3</v>
      </c>
      <c r="B5" s="31">
        <f>H4</f>
        <v>172277</v>
      </c>
      <c r="C5" s="39">
        <v>7.0000000000000007E-2</v>
      </c>
      <c r="D5" s="31">
        <f t="shared" si="0"/>
        <v>12059.390000000001</v>
      </c>
      <c r="E5" s="31">
        <f t="shared" si="1"/>
        <v>184336.39</v>
      </c>
      <c r="F5" s="2"/>
      <c r="G5" s="71">
        <v>900</v>
      </c>
      <c r="H5" s="69">
        <f t="shared" ref="H5:H42" si="2">(H4+C5*H4)-12*G5</f>
        <v>173536.39</v>
      </c>
    </row>
    <row r="6" spans="1:8" x14ac:dyDescent="0.25">
      <c r="A6" s="33">
        <v>4</v>
      </c>
      <c r="B6" s="31">
        <f t="shared" ref="B6:B42" si="3">H5</f>
        <v>173536.39</v>
      </c>
      <c r="C6" s="39">
        <v>7.0000000000000007E-2</v>
      </c>
      <c r="D6" s="31">
        <f t="shared" si="0"/>
        <v>12147.547300000002</v>
      </c>
      <c r="E6" s="31">
        <f t="shared" si="1"/>
        <v>185683.93730000002</v>
      </c>
      <c r="F6" s="2"/>
      <c r="G6" s="72">
        <v>900</v>
      </c>
      <c r="H6" s="14">
        <f t="shared" si="2"/>
        <v>174883.93730000002</v>
      </c>
    </row>
    <row r="7" spans="1:8" x14ac:dyDescent="0.25">
      <c r="A7" s="33">
        <v>5</v>
      </c>
      <c r="B7" s="31">
        <f t="shared" si="3"/>
        <v>174883.93730000002</v>
      </c>
      <c r="C7" s="39">
        <v>7.0000000000000007E-2</v>
      </c>
      <c r="D7" s="31">
        <f t="shared" si="0"/>
        <v>12241.875611000003</v>
      </c>
      <c r="E7" s="31">
        <f t="shared" si="1"/>
        <v>187125.81291100004</v>
      </c>
      <c r="F7" s="2"/>
      <c r="G7" s="72">
        <v>900</v>
      </c>
      <c r="H7" s="14">
        <f t="shared" si="2"/>
        <v>176325.81291100002</v>
      </c>
    </row>
    <row r="8" spans="1:8" x14ac:dyDescent="0.25">
      <c r="A8" s="33">
        <v>6</v>
      </c>
      <c r="B8" s="31">
        <f t="shared" si="3"/>
        <v>176325.81291100002</v>
      </c>
      <c r="C8" s="39">
        <v>7.0000000000000007E-2</v>
      </c>
      <c r="D8" s="31">
        <f t="shared" si="0"/>
        <v>12342.806903770002</v>
      </c>
      <c r="E8" s="31">
        <f t="shared" si="1"/>
        <v>188668.61981477003</v>
      </c>
      <c r="F8" s="2"/>
      <c r="G8" s="72">
        <v>900</v>
      </c>
      <c r="H8" s="14">
        <f t="shared" si="2"/>
        <v>177868.61981477001</v>
      </c>
    </row>
    <row r="9" spans="1:8" x14ac:dyDescent="0.25">
      <c r="A9" s="33">
        <v>7</v>
      </c>
      <c r="B9" s="31">
        <f t="shared" si="3"/>
        <v>177868.61981477001</v>
      </c>
      <c r="C9" s="39">
        <v>7.0000000000000007E-2</v>
      </c>
      <c r="D9" s="31">
        <f t="shared" si="0"/>
        <v>12450.803387033902</v>
      </c>
      <c r="E9" s="31">
        <f t="shared" si="1"/>
        <v>190319.4232018039</v>
      </c>
      <c r="F9" s="2"/>
      <c r="G9" s="72">
        <v>900</v>
      </c>
      <c r="H9" s="14">
        <f t="shared" si="2"/>
        <v>179519.4232018039</v>
      </c>
    </row>
    <row r="10" spans="1:8" x14ac:dyDescent="0.25">
      <c r="A10" s="33">
        <v>8</v>
      </c>
      <c r="B10" s="31">
        <f t="shared" si="3"/>
        <v>179519.4232018039</v>
      </c>
      <c r="C10" s="39">
        <v>7.0000000000000007E-2</v>
      </c>
      <c r="D10" s="31">
        <f t="shared" si="0"/>
        <v>12566.359624126275</v>
      </c>
      <c r="E10" s="31">
        <f t="shared" si="1"/>
        <v>192085.78282593019</v>
      </c>
      <c r="F10" s="2"/>
      <c r="G10" s="72">
        <v>900</v>
      </c>
      <c r="H10" s="14">
        <f t="shared" si="2"/>
        <v>181285.78282593019</v>
      </c>
    </row>
    <row r="11" spans="1:8" x14ac:dyDescent="0.25">
      <c r="A11" s="33">
        <v>9</v>
      </c>
      <c r="B11" s="31">
        <f t="shared" si="3"/>
        <v>181285.78282593019</v>
      </c>
      <c r="C11" s="39">
        <v>7.0000000000000007E-2</v>
      </c>
      <c r="D11" s="31">
        <f t="shared" si="0"/>
        <v>12690.004797815114</v>
      </c>
      <c r="E11" s="31">
        <f t="shared" si="1"/>
        <v>193975.7876237453</v>
      </c>
      <c r="F11" s="2"/>
      <c r="G11" s="72">
        <v>900</v>
      </c>
      <c r="H11" s="14">
        <f t="shared" si="2"/>
        <v>183175.7876237453</v>
      </c>
    </row>
    <row r="12" spans="1:8" x14ac:dyDescent="0.25">
      <c r="A12" s="33">
        <v>10</v>
      </c>
      <c r="B12" s="31">
        <f t="shared" si="3"/>
        <v>183175.7876237453</v>
      </c>
      <c r="C12" s="39">
        <v>7.0000000000000007E-2</v>
      </c>
      <c r="D12" s="31">
        <f t="shared" si="0"/>
        <v>12822.305133662172</v>
      </c>
      <c r="E12" s="31">
        <f t="shared" si="1"/>
        <v>195998.09275740749</v>
      </c>
      <c r="F12" s="2"/>
      <c r="G12" s="72">
        <v>900</v>
      </c>
      <c r="H12" s="14">
        <f t="shared" si="2"/>
        <v>185198.09275740746</v>
      </c>
    </row>
    <row r="13" spans="1:8" x14ac:dyDescent="0.25">
      <c r="A13" s="33">
        <v>11</v>
      </c>
      <c r="B13" s="31">
        <f t="shared" si="3"/>
        <v>185198.09275740746</v>
      </c>
      <c r="C13" s="39">
        <v>7.0000000000000007E-2</v>
      </c>
      <c r="D13" s="31">
        <f t="shared" si="0"/>
        <v>12963.866493018524</v>
      </c>
      <c r="E13" s="31">
        <f t="shared" si="1"/>
        <v>198161.95925042601</v>
      </c>
      <c r="F13" s="2"/>
      <c r="G13" s="72">
        <v>900</v>
      </c>
      <c r="H13" s="14">
        <f t="shared" si="2"/>
        <v>187361.95925042598</v>
      </c>
    </row>
    <row r="14" spans="1:8" x14ac:dyDescent="0.25">
      <c r="A14" s="33">
        <v>12</v>
      </c>
      <c r="B14" s="31">
        <f t="shared" si="3"/>
        <v>187361.95925042598</v>
      </c>
      <c r="C14" s="39">
        <v>7.0000000000000007E-2</v>
      </c>
      <c r="D14" s="31">
        <f t="shared" si="0"/>
        <v>13115.337147529819</v>
      </c>
      <c r="E14" s="31">
        <f t="shared" si="1"/>
        <v>200477.2963979558</v>
      </c>
      <c r="F14" s="2"/>
      <c r="G14" s="72">
        <v>900</v>
      </c>
      <c r="H14" s="14">
        <f t="shared" si="2"/>
        <v>189677.2963979558</v>
      </c>
    </row>
    <row r="15" spans="1:8" x14ac:dyDescent="0.25">
      <c r="A15" s="33">
        <v>13</v>
      </c>
      <c r="B15" s="31">
        <f t="shared" si="3"/>
        <v>189677.2963979558</v>
      </c>
      <c r="C15" s="39">
        <v>7.0000000000000007E-2</v>
      </c>
      <c r="D15" s="31">
        <f t="shared" si="0"/>
        <v>13277.410747856908</v>
      </c>
      <c r="E15" s="31">
        <f t="shared" si="1"/>
        <v>202954.70714581272</v>
      </c>
      <c r="F15" s="2"/>
      <c r="G15" s="72">
        <v>900</v>
      </c>
      <c r="H15" s="14">
        <f t="shared" si="2"/>
        <v>192154.70714581272</v>
      </c>
    </row>
    <row r="16" spans="1:8" x14ac:dyDescent="0.25">
      <c r="A16" s="33">
        <v>14</v>
      </c>
      <c r="B16" s="31">
        <f t="shared" si="3"/>
        <v>192154.70714581272</v>
      </c>
      <c r="C16" s="39">
        <v>7.0000000000000007E-2</v>
      </c>
      <c r="D16" s="31">
        <f t="shared" si="0"/>
        <v>13450.829500206892</v>
      </c>
      <c r="E16" s="31">
        <f t="shared" si="1"/>
        <v>205605.53664601961</v>
      </c>
      <c r="F16" s="2"/>
      <c r="G16" s="72">
        <v>900</v>
      </c>
      <c r="H16" s="14">
        <f t="shared" si="2"/>
        <v>194805.53664601961</v>
      </c>
    </row>
    <row r="17" spans="1:8" x14ac:dyDescent="0.25">
      <c r="A17" s="33">
        <v>15</v>
      </c>
      <c r="B17" s="31">
        <f t="shared" si="3"/>
        <v>194805.53664601961</v>
      </c>
      <c r="C17" s="39">
        <v>7.0000000000000007E-2</v>
      </c>
      <c r="D17" s="31">
        <f t="shared" si="0"/>
        <v>13636.387565221374</v>
      </c>
      <c r="E17" s="31">
        <f t="shared" si="1"/>
        <v>208441.92421124098</v>
      </c>
      <c r="F17" s="2"/>
      <c r="G17" s="72">
        <v>900</v>
      </c>
      <c r="H17" s="14">
        <f t="shared" si="2"/>
        <v>197641.92421124098</v>
      </c>
    </row>
    <row r="18" spans="1:8" x14ac:dyDescent="0.25">
      <c r="A18" s="33">
        <v>16</v>
      </c>
      <c r="B18" s="31">
        <f t="shared" si="3"/>
        <v>197641.92421124098</v>
      </c>
      <c r="C18" s="39">
        <v>7.0000000000000007E-2</v>
      </c>
      <c r="D18" s="31">
        <f t="shared" si="0"/>
        <v>13834.934694786871</v>
      </c>
      <c r="E18" s="31">
        <f t="shared" si="1"/>
        <v>211476.85890602786</v>
      </c>
      <c r="F18" s="2"/>
      <c r="G18" s="72">
        <v>900</v>
      </c>
      <c r="H18" s="14">
        <f t="shared" si="2"/>
        <v>200676.85890602786</v>
      </c>
    </row>
    <row r="19" spans="1:8" x14ac:dyDescent="0.25">
      <c r="A19" s="33">
        <v>17</v>
      </c>
      <c r="B19" s="31">
        <f t="shared" si="3"/>
        <v>200676.85890602786</v>
      </c>
      <c r="C19" s="39">
        <v>7.0000000000000007E-2</v>
      </c>
      <c r="D19" s="31">
        <f t="shared" si="0"/>
        <v>14047.380123421952</v>
      </c>
      <c r="E19" s="31">
        <f t="shared" si="1"/>
        <v>214724.23902944982</v>
      </c>
      <c r="F19" s="2"/>
      <c r="G19" s="72">
        <v>900</v>
      </c>
      <c r="H19" s="14">
        <f t="shared" si="2"/>
        <v>203924.23902944982</v>
      </c>
    </row>
    <row r="20" spans="1:8" x14ac:dyDescent="0.25">
      <c r="A20" s="33">
        <v>18</v>
      </c>
      <c r="B20" s="31">
        <f t="shared" si="3"/>
        <v>203924.23902944982</v>
      </c>
      <c r="C20" s="39">
        <v>7.0000000000000007E-2</v>
      </c>
      <c r="D20" s="31">
        <f t="shared" si="0"/>
        <v>14274.696732061489</v>
      </c>
      <c r="E20" s="31">
        <f t="shared" si="1"/>
        <v>218198.93576151133</v>
      </c>
      <c r="F20" s="2"/>
      <c r="G20" s="72">
        <v>900</v>
      </c>
      <c r="H20" s="14">
        <f t="shared" si="2"/>
        <v>207398.9357615113</v>
      </c>
    </row>
    <row r="21" spans="1:8" x14ac:dyDescent="0.25">
      <c r="A21" s="33">
        <v>19</v>
      </c>
      <c r="B21" s="31">
        <f t="shared" si="3"/>
        <v>207398.9357615113</v>
      </c>
      <c r="C21" s="39">
        <v>7.0000000000000007E-2</v>
      </c>
      <c r="D21" s="31">
        <f t="shared" si="0"/>
        <v>14517.925503305793</v>
      </c>
      <c r="E21" s="31">
        <f t="shared" si="1"/>
        <v>221916.8612648171</v>
      </c>
      <c r="F21" s="2"/>
      <c r="G21" s="72">
        <v>900</v>
      </c>
      <c r="H21" s="14">
        <f t="shared" si="2"/>
        <v>211116.8612648171</v>
      </c>
    </row>
    <row r="22" spans="1:8" x14ac:dyDescent="0.25">
      <c r="A22" s="33">
        <v>20</v>
      </c>
      <c r="B22" s="31">
        <f t="shared" si="3"/>
        <v>211116.8612648171</v>
      </c>
      <c r="C22" s="39">
        <v>7.0000000000000007E-2</v>
      </c>
      <c r="D22" s="31">
        <f t="shared" si="0"/>
        <v>14778.180288537198</v>
      </c>
      <c r="E22" s="31">
        <f t="shared" si="1"/>
        <v>225895.0415533543</v>
      </c>
      <c r="F22" s="2"/>
      <c r="G22" s="72">
        <v>900</v>
      </c>
      <c r="H22" s="14">
        <f t="shared" si="2"/>
        <v>215095.0415533543</v>
      </c>
    </row>
    <row r="23" spans="1:8" x14ac:dyDescent="0.25">
      <c r="A23" s="33">
        <v>21</v>
      </c>
      <c r="B23" s="31">
        <f t="shared" si="3"/>
        <v>215095.0415533543</v>
      </c>
      <c r="C23" s="39">
        <v>7.0000000000000007E-2</v>
      </c>
      <c r="D23" s="31">
        <f t="shared" si="0"/>
        <v>15056.652908734803</v>
      </c>
      <c r="E23" s="31">
        <f t="shared" si="1"/>
        <v>230151.6944620891</v>
      </c>
      <c r="F23" s="2"/>
      <c r="G23" s="72">
        <v>900</v>
      </c>
      <c r="H23" s="14">
        <f t="shared" si="2"/>
        <v>219351.6944620891</v>
      </c>
    </row>
    <row r="24" spans="1:8" x14ac:dyDescent="0.25">
      <c r="A24" s="33">
        <v>22</v>
      </c>
      <c r="B24" s="31">
        <f t="shared" si="3"/>
        <v>219351.6944620891</v>
      </c>
      <c r="C24" s="39">
        <v>7.0000000000000007E-2</v>
      </c>
      <c r="D24" s="31">
        <f t="shared" si="0"/>
        <v>15354.618612346239</v>
      </c>
      <c r="E24" s="31">
        <f t="shared" si="1"/>
        <v>234706.31307443534</v>
      </c>
      <c r="F24" s="2"/>
      <c r="G24" s="72">
        <v>900</v>
      </c>
      <c r="H24" s="14">
        <f t="shared" si="2"/>
        <v>223906.31307443534</v>
      </c>
    </row>
    <row r="25" spans="1:8" x14ac:dyDescent="0.25">
      <c r="A25" s="33">
        <v>23</v>
      </c>
      <c r="B25" s="31">
        <f t="shared" si="3"/>
        <v>223906.31307443534</v>
      </c>
      <c r="C25" s="39">
        <v>7.0000000000000007E-2</v>
      </c>
      <c r="D25" s="31">
        <f t="shared" si="0"/>
        <v>15673.441915210475</v>
      </c>
      <c r="E25" s="31">
        <f t="shared" si="1"/>
        <v>239579.75498964582</v>
      </c>
      <c r="F25" s="2"/>
      <c r="G25" s="72">
        <v>900</v>
      </c>
      <c r="H25" s="14">
        <f t="shared" si="2"/>
        <v>228779.75498964582</v>
      </c>
    </row>
    <row r="26" spans="1:8" x14ac:dyDescent="0.25">
      <c r="A26" s="33">
        <v>24</v>
      </c>
      <c r="B26" s="31">
        <f t="shared" si="3"/>
        <v>228779.75498964582</v>
      </c>
      <c r="C26" s="39">
        <v>7.0000000000000007E-2</v>
      </c>
      <c r="D26" s="31">
        <f t="shared" si="0"/>
        <v>16014.58284927521</v>
      </c>
      <c r="E26" s="31">
        <f t="shared" si="1"/>
        <v>244794.33783892106</v>
      </c>
      <c r="F26" s="2"/>
      <c r="G26" s="72">
        <v>900</v>
      </c>
      <c r="H26" s="14">
        <f t="shared" si="2"/>
        <v>233994.33783892103</v>
      </c>
    </row>
    <row r="27" spans="1:8" x14ac:dyDescent="0.25">
      <c r="A27" s="33">
        <v>25</v>
      </c>
      <c r="B27" s="31">
        <f t="shared" si="3"/>
        <v>233994.33783892103</v>
      </c>
      <c r="C27" s="39">
        <v>7.0000000000000007E-2</v>
      </c>
      <c r="D27" s="31">
        <f t="shared" si="0"/>
        <v>16379.603648724473</v>
      </c>
      <c r="E27" s="31">
        <f t="shared" si="1"/>
        <v>250373.94148764553</v>
      </c>
      <c r="F27" s="2"/>
      <c r="G27" s="72">
        <v>900</v>
      </c>
      <c r="H27" s="14">
        <f t="shared" si="2"/>
        <v>239573.9414876455</v>
      </c>
    </row>
    <row r="28" spans="1:8" x14ac:dyDescent="0.25">
      <c r="A28" s="33">
        <v>26</v>
      </c>
      <c r="B28" s="31">
        <f t="shared" si="3"/>
        <v>239573.9414876455</v>
      </c>
      <c r="C28" s="39">
        <v>7.0000000000000007E-2</v>
      </c>
      <c r="D28" s="31">
        <f t="shared" si="0"/>
        <v>16770.175904135187</v>
      </c>
      <c r="E28" s="31">
        <f t="shared" si="1"/>
        <v>256344.11739178069</v>
      </c>
      <c r="F28" s="2"/>
      <c r="G28" s="72">
        <v>900</v>
      </c>
      <c r="H28" s="14">
        <f t="shared" si="2"/>
        <v>245544.11739178069</v>
      </c>
    </row>
    <row r="29" spans="1:8" x14ac:dyDescent="0.25">
      <c r="A29" s="33">
        <v>27</v>
      </c>
      <c r="B29" s="31">
        <f t="shared" si="3"/>
        <v>245544.11739178069</v>
      </c>
      <c r="C29" s="39">
        <v>7.0000000000000007E-2</v>
      </c>
      <c r="D29" s="31">
        <f t="shared" si="0"/>
        <v>17188.088217424651</v>
      </c>
      <c r="E29" s="31">
        <f t="shared" si="1"/>
        <v>262732.20560920535</v>
      </c>
      <c r="F29" s="2"/>
      <c r="G29" s="72">
        <v>900</v>
      </c>
      <c r="H29" s="14">
        <f t="shared" si="2"/>
        <v>251932.20560920535</v>
      </c>
    </row>
    <row r="30" spans="1:8" x14ac:dyDescent="0.25">
      <c r="A30" s="33">
        <v>28</v>
      </c>
      <c r="B30" s="31">
        <f t="shared" si="3"/>
        <v>251932.20560920535</v>
      </c>
      <c r="C30" s="39">
        <v>7.0000000000000007E-2</v>
      </c>
      <c r="D30" s="31">
        <f t="shared" si="0"/>
        <v>17635.254392644376</v>
      </c>
      <c r="E30" s="31">
        <f t="shared" si="1"/>
        <v>269567.46000184974</v>
      </c>
      <c r="F30" s="2"/>
      <c r="G30" s="72">
        <v>900</v>
      </c>
      <c r="H30" s="14">
        <f t="shared" si="2"/>
        <v>258767.46000184974</v>
      </c>
    </row>
    <row r="31" spans="1:8" x14ac:dyDescent="0.25">
      <c r="A31" s="33">
        <v>29</v>
      </c>
      <c r="B31" s="31">
        <f t="shared" si="3"/>
        <v>258767.46000184974</v>
      </c>
      <c r="C31" s="39">
        <v>7.0000000000000007E-2</v>
      </c>
      <c r="D31" s="31">
        <f t="shared" si="0"/>
        <v>18113.722200129483</v>
      </c>
      <c r="E31" s="31">
        <f t="shared" si="1"/>
        <v>276881.18220197922</v>
      </c>
      <c r="F31" s="2"/>
      <c r="G31" s="72">
        <v>900</v>
      </c>
      <c r="H31" s="14">
        <f t="shared" si="2"/>
        <v>266081.18220197922</v>
      </c>
    </row>
    <row r="32" spans="1:8" x14ac:dyDescent="0.25">
      <c r="A32" s="33">
        <v>30</v>
      </c>
      <c r="B32" s="31">
        <f t="shared" si="3"/>
        <v>266081.18220197922</v>
      </c>
      <c r="C32" s="39">
        <v>7.0000000000000007E-2</v>
      </c>
      <c r="D32" s="31">
        <f t="shared" si="0"/>
        <v>18625.682754138546</v>
      </c>
      <c r="E32" s="31">
        <f t="shared" si="1"/>
        <v>284706.86495611776</v>
      </c>
      <c r="F32" s="2"/>
      <c r="G32" s="72">
        <v>900</v>
      </c>
      <c r="H32" s="14">
        <f t="shared" si="2"/>
        <v>273906.86495611776</v>
      </c>
    </row>
    <row r="33" spans="1:8" x14ac:dyDescent="0.25">
      <c r="A33" s="33">
        <v>31</v>
      </c>
      <c r="B33" s="31">
        <f t="shared" si="3"/>
        <v>273906.86495611776</v>
      </c>
      <c r="C33" s="39">
        <v>7.0000000000000007E-2</v>
      </c>
      <c r="D33" s="31">
        <f t="shared" si="0"/>
        <v>19173.480546928244</v>
      </c>
      <c r="E33" s="31">
        <f t="shared" si="1"/>
        <v>293080.345503046</v>
      </c>
      <c r="F33" s="2"/>
      <c r="G33" s="72">
        <v>900</v>
      </c>
      <c r="H33" s="14">
        <f t="shared" si="2"/>
        <v>282280.345503046</v>
      </c>
    </row>
    <row r="34" spans="1:8" x14ac:dyDescent="0.25">
      <c r="A34" s="33">
        <v>32</v>
      </c>
      <c r="B34" s="31">
        <f t="shared" si="3"/>
        <v>282280.345503046</v>
      </c>
      <c r="C34" s="39">
        <v>7.0000000000000007E-2</v>
      </c>
      <c r="D34" s="31">
        <f t="shared" si="0"/>
        <v>19759.624185213223</v>
      </c>
      <c r="E34" s="31">
        <f t="shared" si="1"/>
        <v>302039.96968825924</v>
      </c>
      <c r="F34" s="2"/>
      <c r="G34" s="72">
        <v>900</v>
      </c>
      <c r="H34" s="14">
        <f t="shared" si="2"/>
        <v>291239.96968825924</v>
      </c>
    </row>
    <row r="35" spans="1:8" x14ac:dyDescent="0.25">
      <c r="A35" s="33">
        <v>33</v>
      </c>
      <c r="B35" s="31">
        <f t="shared" si="3"/>
        <v>291239.96968825924</v>
      </c>
      <c r="C35" s="39">
        <v>7.0000000000000007E-2</v>
      </c>
      <c r="D35" s="31">
        <f t="shared" si="0"/>
        <v>20386.797878178149</v>
      </c>
      <c r="E35" s="31">
        <f t="shared" si="1"/>
        <v>311626.76756643743</v>
      </c>
      <c r="F35" s="2"/>
      <c r="G35" s="72">
        <v>900</v>
      </c>
      <c r="H35" s="14">
        <f t="shared" si="2"/>
        <v>300826.76756643737</v>
      </c>
    </row>
    <row r="36" spans="1:8" x14ac:dyDescent="0.25">
      <c r="A36" s="33">
        <v>34</v>
      </c>
      <c r="B36" s="31">
        <f t="shared" si="3"/>
        <v>300826.76756643737</v>
      </c>
      <c r="C36" s="39">
        <v>7.0000000000000007E-2</v>
      </c>
      <c r="D36" s="31">
        <f t="shared" si="0"/>
        <v>21057.873729650619</v>
      </c>
      <c r="E36" s="31">
        <f t="shared" si="1"/>
        <v>321884.641296088</v>
      </c>
      <c r="F36" s="2"/>
      <c r="G36" s="72">
        <v>900</v>
      </c>
      <c r="H36" s="14">
        <f t="shared" si="2"/>
        <v>311084.641296088</v>
      </c>
    </row>
    <row r="37" spans="1:8" x14ac:dyDescent="0.25">
      <c r="A37" s="33">
        <v>35</v>
      </c>
      <c r="B37" s="31">
        <f t="shared" si="3"/>
        <v>311084.641296088</v>
      </c>
      <c r="C37" s="39">
        <v>7.0000000000000007E-2</v>
      </c>
      <c r="D37" s="31">
        <f t="shared" si="0"/>
        <v>21775.924890726161</v>
      </c>
      <c r="E37" s="31">
        <f t="shared" si="1"/>
        <v>332860.56618681416</v>
      </c>
      <c r="F37" s="2"/>
      <c r="G37" s="72">
        <v>900</v>
      </c>
      <c r="H37" s="14">
        <f t="shared" si="2"/>
        <v>322060.56618681416</v>
      </c>
    </row>
    <row r="38" spans="1:8" x14ac:dyDescent="0.25">
      <c r="A38" s="33">
        <v>36</v>
      </c>
      <c r="B38" s="31">
        <f t="shared" si="3"/>
        <v>322060.56618681416</v>
      </c>
      <c r="C38" s="39">
        <v>7.0000000000000007E-2</v>
      </c>
      <c r="D38" s="31">
        <f t="shared" si="0"/>
        <v>22544.239633076995</v>
      </c>
      <c r="E38" s="31">
        <f t="shared" si="1"/>
        <v>344604.80581989116</v>
      </c>
      <c r="F38" s="2"/>
      <c r="G38" s="72">
        <v>900</v>
      </c>
      <c r="H38" s="14">
        <f t="shared" si="2"/>
        <v>333804.80581989116</v>
      </c>
    </row>
    <row r="39" spans="1:8" x14ac:dyDescent="0.25">
      <c r="A39" s="33">
        <v>37</v>
      </c>
      <c r="B39" s="31">
        <f t="shared" si="3"/>
        <v>333804.80581989116</v>
      </c>
      <c r="C39" s="39">
        <v>7.0000000000000007E-2</v>
      </c>
      <c r="D39" s="31">
        <f t="shared" si="0"/>
        <v>23366.336407392384</v>
      </c>
      <c r="E39" s="31">
        <f t="shared" si="1"/>
        <v>357171.14222728356</v>
      </c>
      <c r="F39" s="2"/>
      <c r="G39" s="72">
        <v>900</v>
      </c>
      <c r="H39" s="14">
        <f t="shared" si="2"/>
        <v>346371.14222728356</v>
      </c>
    </row>
    <row r="40" spans="1:8" x14ac:dyDescent="0.25">
      <c r="A40" s="33">
        <v>38</v>
      </c>
      <c r="B40" s="31">
        <f t="shared" si="3"/>
        <v>346371.14222728356</v>
      </c>
      <c r="C40" s="39">
        <v>7.0000000000000007E-2</v>
      </c>
      <c r="D40" s="31">
        <f t="shared" si="0"/>
        <v>24245.97995590985</v>
      </c>
      <c r="E40" s="31">
        <f t="shared" si="1"/>
        <v>370617.12218319345</v>
      </c>
      <c r="F40" s="2"/>
      <c r="G40" s="72">
        <v>900</v>
      </c>
      <c r="H40" s="14">
        <f t="shared" si="2"/>
        <v>359817.12218319339</v>
      </c>
    </row>
    <row r="41" spans="1:8" x14ac:dyDescent="0.25">
      <c r="A41" s="33">
        <v>39</v>
      </c>
      <c r="B41" s="31">
        <f t="shared" si="3"/>
        <v>359817.12218319339</v>
      </c>
      <c r="C41" s="39">
        <v>7.0000000000000007E-2</v>
      </c>
      <c r="D41" s="31">
        <f t="shared" si="0"/>
        <v>25187.198552823538</v>
      </c>
      <c r="E41" s="31">
        <f t="shared" si="1"/>
        <v>385004.32073601696</v>
      </c>
      <c r="F41" s="2"/>
      <c r="G41" s="72">
        <v>900</v>
      </c>
      <c r="H41" s="14">
        <f t="shared" si="2"/>
        <v>374204.32073601696</v>
      </c>
    </row>
    <row r="42" spans="1:8" x14ac:dyDescent="0.25">
      <c r="A42" s="34">
        <v>40</v>
      </c>
      <c r="B42" s="32">
        <f t="shared" si="3"/>
        <v>374204.32073601696</v>
      </c>
      <c r="C42" s="61">
        <v>7.0000000000000007E-2</v>
      </c>
      <c r="D42" s="32">
        <f t="shared" si="0"/>
        <v>26194.302451521191</v>
      </c>
      <c r="E42" s="32">
        <f t="shared" si="1"/>
        <v>400398.62318753818</v>
      </c>
      <c r="F42" s="2"/>
      <c r="G42" s="70">
        <v>900</v>
      </c>
      <c r="H42" s="62">
        <f t="shared" si="2"/>
        <v>389598.62318753818</v>
      </c>
    </row>
    <row r="43" spans="1:8" x14ac:dyDescent="0.25">
      <c r="E43" s="2"/>
    </row>
    <row r="44" spans="1:8" x14ac:dyDescent="0.25">
      <c r="B44" s="19"/>
      <c r="C44" s="20"/>
      <c r="D44" s="20"/>
      <c r="E44" s="19"/>
      <c r="F44" s="20"/>
      <c r="G44" s="20" t="s">
        <v>5</v>
      </c>
      <c r="H44" s="19" t="s">
        <v>6</v>
      </c>
    </row>
    <row r="45" spans="1:8" x14ac:dyDescent="0.25">
      <c r="D45" s="2"/>
      <c r="G45" s="23">
        <f>900*12*40</f>
        <v>432000</v>
      </c>
      <c r="H45" s="22">
        <f>H42</f>
        <v>389598.62318753818</v>
      </c>
    </row>
  </sheetData>
  <mergeCells count="7">
    <mergeCell ref="H1:H2"/>
    <mergeCell ref="A1:A2"/>
    <mergeCell ref="B1:B2"/>
    <mergeCell ref="C1:C2"/>
    <mergeCell ref="D1:D2"/>
    <mergeCell ref="E1:E2"/>
    <mergeCell ref="G1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pane ySplit="2" topLeftCell="A3" activePane="bottomLeft" state="frozen"/>
      <selection pane="bottomLeft" activeCell="G3" sqref="G3:H3"/>
    </sheetView>
  </sheetViews>
  <sheetFormatPr defaultRowHeight="15" x14ac:dyDescent="0.25"/>
  <cols>
    <col min="1" max="1" width="12" bestFit="1" customWidth="1"/>
    <col min="2" max="2" width="14.28515625" style="15" customWidth="1"/>
    <col min="3" max="3" width="15.85546875" customWidth="1"/>
    <col min="4" max="4" width="15.140625" customWidth="1"/>
    <col min="5" max="5" width="14.28515625" style="15" customWidth="1"/>
    <col min="6" max="6" width="40.28515625" style="5" customWidth="1"/>
    <col min="7" max="7" width="14.5703125" customWidth="1"/>
    <col min="8" max="8" width="18.140625" style="15" customWidth="1"/>
  </cols>
  <sheetData>
    <row r="1" spans="1:8" ht="15" customHeight="1" x14ac:dyDescent="0.25">
      <c r="A1" s="83" t="s">
        <v>0</v>
      </c>
      <c r="B1" s="92" t="s">
        <v>1</v>
      </c>
      <c r="C1" s="94" t="s">
        <v>8</v>
      </c>
      <c r="D1" s="94" t="s">
        <v>2</v>
      </c>
      <c r="E1" s="92" t="s">
        <v>9</v>
      </c>
      <c r="F1" s="11"/>
      <c r="G1" s="89" t="s">
        <v>17</v>
      </c>
      <c r="H1" s="91" t="s">
        <v>9</v>
      </c>
    </row>
    <row r="2" spans="1:8" ht="15" customHeight="1" x14ac:dyDescent="0.25">
      <c r="A2" s="84"/>
      <c r="B2" s="93"/>
      <c r="C2" s="95"/>
      <c r="D2" s="95"/>
      <c r="E2" s="93"/>
      <c r="F2" s="13"/>
      <c r="G2" s="90"/>
      <c r="H2" s="86"/>
    </row>
    <row r="3" spans="1:8" x14ac:dyDescent="0.25">
      <c r="A3" s="33">
        <v>1</v>
      </c>
      <c r="B3" s="31">
        <v>170000</v>
      </c>
      <c r="C3" s="39">
        <v>7.0000000000000007E-2</v>
      </c>
      <c r="D3" s="31">
        <f>B3*C3</f>
        <v>11900.000000000002</v>
      </c>
      <c r="E3" s="31">
        <f>B3*(1+C3)</f>
        <v>181900</v>
      </c>
      <c r="F3" s="4"/>
      <c r="G3" s="67">
        <v>1200</v>
      </c>
      <c r="H3" s="68">
        <f>E3-12*G3</f>
        <v>167500</v>
      </c>
    </row>
    <row r="4" spans="1:8" ht="138.75" customHeight="1" x14ac:dyDescent="0.25">
      <c r="A4" s="33">
        <v>2</v>
      </c>
      <c r="B4" s="31">
        <f>H3</f>
        <v>167500</v>
      </c>
      <c r="C4" s="39">
        <v>7.0000000000000007E-2</v>
      </c>
      <c r="D4" s="31">
        <f t="shared" ref="D4:D42" si="0">B4*C4</f>
        <v>11725.000000000002</v>
      </c>
      <c r="E4" s="31">
        <f t="shared" ref="E4:E42" si="1">B4*(1+C4)</f>
        <v>179225</v>
      </c>
      <c r="F4" s="4"/>
      <c r="G4" s="65">
        <v>1200</v>
      </c>
      <c r="H4" s="42">
        <f>(H3+C4*H3)-12*G4</f>
        <v>164825</v>
      </c>
    </row>
    <row r="5" spans="1:8" ht="150.75" customHeight="1" x14ac:dyDescent="0.25">
      <c r="A5" s="33">
        <v>3</v>
      </c>
      <c r="B5" s="31">
        <f t="shared" ref="B5:B42" si="2">H4</f>
        <v>164825</v>
      </c>
      <c r="C5" s="39">
        <v>7.0000000000000007E-2</v>
      </c>
      <c r="D5" s="31">
        <f t="shared" si="0"/>
        <v>11537.750000000002</v>
      </c>
      <c r="E5" s="31">
        <f t="shared" si="1"/>
        <v>176362.75</v>
      </c>
      <c r="F5" s="4"/>
      <c r="G5" s="67">
        <v>1200</v>
      </c>
      <c r="H5" s="68">
        <f t="shared" ref="H5:H28" si="3">(H4+C5*H4)-12*G5</f>
        <v>161962.75</v>
      </c>
    </row>
    <row r="6" spans="1:8" x14ac:dyDescent="0.25">
      <c r="A6" s="33">
        <v>4</v>
      </c>
      <c r="B6" s="31">
        <f t="shared" si="2"/>
        <v>161962.75</v>
      </c>
      <c r="C6" s="39">
        <v>7.0000000000000007E-2</v>
      </c>
      <c r="D6" s="31">
        <f t="shared" si="0"/>
        <v>11337.392500000002</v>
      </c>
      <c r="E6" s="31">
        <f t="shared" si="1"/>
        <v>173300.14250000002</v>
      </c>
      <c r="F6" s="4"/>
      <c r="G6" s="64">
        <v>1200</v>
      </c>
      <c r="H6" s="7">
        <f t="shared" si="3"/>
        <v>158900.14250000002</v>
      </c>
    </row>
    <row r="7" spans="1:8" x14ac:dyDescent="0.25">
      <c r="A7" s="33">
        <v>5</v>
      </c>
      <c r="B7" s="31">
        <f t="shared" si="2"/>
        <v>158900.14250000002</v>
      </c>
      <c r="C7" s="39">
        <v>7.0000000000000007E-2</v>
      </c>
      <c r="D7" s="31">
        <f t="shared" si="0"/>
        <v>11123.009975000003</v>
      </c>
      <c r="E7" s="31">
        <f t="shared" si="1"/>
        <v>170023.15247500004</v>
      </c>
      <c r="F7" s="4"/>
      <c r="G7" s="64">
        <v>1200</v>
      </c>
      <c r="H7" s="7">
        <f t="shared" si="3"/>
        <v>155623.15247500001</v>
      </c>
    </row>
    <row r="8" spans="1:8" x14ac:dyDescent="0.25">
      <c r="A8" s="33">
        <v>6</v>
      </c>
      <c r="B8" s="31">
        <f t="shared" si="2"/>
        <v>155623.15247500001</v>
      </c>
      <c r="C8" s="39">
        <v>7.0000000000000007E-2</v>
      </c>
      <c r="D8" s="31">
        <f t="shared" si="0"/>
        <v>10893.620673250001</v>
      </c>
      <c r="E8" s="31">
        <f t="shared" si="1"/>
        <v>166516.77314825001</v>
      </c>
      <c r="F8" s="4"/>
      <c r="G8" s="64">
        <v>1200</v>
      </c>
      <c r="H8" s="7">
        <f t="shared" si="3"/>
        <v>152116.77314825001</v>
      </c>
    </row>
    <row r="9" spans="1:8" x14ac:dyDescent="0.25">
      <c r="A9" s="33">
        <v>7</v>
      </c>
      <c r="B9" s="31">
        <f t="shared" si="2"/>
        <v>152116.77314825001</v>
      </c>
      <c r="C9" s="39">
        <v>7.0000000000000007E-2</v>
      </c>
      <c r="D9" s="31">
        <f t="shared" si="0"/>
        <v>10648.174120377502</v>
      </c>
      <c r="E9" s="31">
        <f t="shared" si="1"/>
        <v>162764.94726862753</v>
      </c>
      <c r="F9" s="4"/>
      <c r="G9" s="64">
        <v>1200</v>
      </c>
      <c r="H9" s="7">
        <f t="shared" si="3"/>
        <v>148364.94726862753</v>
      </c>
    </row>
    <row r="10" spans="1:8" x14ac:dyDescent="0.25">
      <c r="A10" s="33">
        <v>8</v>
      </c>
      <c r="B10" s="31">
        <f t="shared" si="2"/>
        <v>148364.94726862753</v>
      </c>
      <c r="C10" s="39">
        <v>7.0000000000000007E-2</v>
      </c>
      <c r="D10" s="31">
        <f t="shared" si="0"/>
        <v>10385.546308803929</v>
      </c>
      <c r="E10" s="31">
        <f t="shared" si="1"/>
        <v>158750.49357743145</v>
      </c>
      <c r="F10" s="4"/>
      <c r="G10" s="64">
        <v>1200</v>
      </c>
      <c r="H10" s="7">
        <f t="shared" si="3"/>
        <v>144350.49357743145</v>
      </c>
    </row>
    <row r="11" spans="1:8" x14ac:dyDescent="0.25">
      <c r="A11" s="33">
        <v>9</v>
      </c>
      <c r="B11" s="31">
        <f t="shared" si="2"/>
        <v>144350.49357743145</v>
      </c>
      <c r="C11" s="39">
        <v>7.0000000000000007E-2</v>
      </c>
      <c r="D11" s="31">
        <f t="shared" si="0"/>
        <v>10104.534550420203</v>
      </c>
      <c r="E11" s="31">
        <f t="shared" si="1"/>
        <v>154455.02812785166</v>
      </c>
      <c r="F11" s="4"/>
      <c r="G11" s="64">
        <v>1200</v>
      </c>
      <c r="H11" s="7">
        <f t="shared" si="3"/>
        <v>140055.02812785166</v>
      </c>
    </row>
    <row r="12" spans="1:8" x14ac:dyDescent="0.25">
      <c r="A12" s="33">
        <v>10</v>
      </c>
      <c r="B12" s="31">
        <f t="shared" si="2"/>
        <v>140055.02812785166</v>
      </c>
      <c r="C12" s="39">
        <v>7.0000000000000007E-2</v>
      </c>
      <c r="D12" s="31">
        <f t="shared" si="0"/>
        <v>9803.851968949617</v>
      </c>
      <c r="E12" s="31">
        <f t="shared" si="1"/>
        <v>149858.88009680129</v>
      </c>
      <c r="F12" s="4"/>
      <c r="G12" s="64">
        <v>1200</v>
      </c>
      <c r="H12" s="7">
        <f t="shared" si="3"/>
        <v>135458.88009680127</v>
      </c>
    </row>
    <row r="13" spans="1:8" x14ac:dyDescent="0.25">
      <c r="A13" s="33">
        <v>11</v>
      </c>
      <c r="B13" s="31">
        <f t="shared" si="2"/>
        <v>135458.88009680127</v>
      </c>
      <c r="C13" s="39">
        <v>7.0000000000000007E-2</v>
      </c>
      <c r="D13" s="31">
        <f t="shared" si="0"/>
        <v>9482.1216067760888</v>
      </c>
      <c r="E13" s="31">
        <f t="shared" si="1"/>
        <v>144941.00170357735</v>
      </c>
      <c r="F13" s="4"/>
      <c r="G13" s="64">
        <v>1200</v>
      </c>
      <c r="H13" s="7">
        <f t="shared" si="3"/>
        <v>130541.00170357735</v>
      </c>
    </row>
    <row r="14" spans="1:8" x14ac:dyDescent="0.25">
      <c r="A14" s="33">
        <v>12</v>
      </c>
      <c r="B14" s="31">
        <f t="shared" si="2"/>
        <v>130541.00170357735</v>
      </c>
      <c r="C14" s="39">
        <v>7.0000000000000007E-2</v>
      </c>
      <c r="D14" s="31">
        <f t="shared" si="0"/>
        <v>9137.8701192504159</v>
      </c>
      <c r="E14" s="31">
        <f t="shared" si="1"/>
        <v>139678.87182282776</v>
      </c>
      <c r="F14" s="4"/>
      <c r="G14" s="64">
        <v>1200</v>
      </c>
      <c r="H14" s="7">
        <f t="shared" si="3"/>
        <v>125278.87182282776</v>
      </c>
    </row>
    <row r="15" spans="1:8" x14ac:dyDescent="0.25">
      <c r="A15" s="33">
        <v>13</v>
      </c>
      <c r="B15" s="31">
        <f t="shared" si="2"/>
        <v>125278.87182282776</v>
      </c>
      <c r="C15" s="39">
        <v>7.0000000000000007E-2</v>
      </c>
      <c r="D15" s="31">
        <f t="shared" si="0"/>
        <v>8769.5210275979443</v>
      </c>
      <c r="E15" s="31">
        <f t="shared" si="1"/>
        <v>134048.39285042571</v>
      </c>
      <c r="F15" s="4"/>
      <c r="G15" s="64">
        <v>1200</v>
      </c>
      <c r="H15" s="7">
        <f t="shared" si="3"/>
        <v>119648.39285042571</v>
      </c>
    </row>
    <row r="16" spans="1:8" x14ac:dyDescent="0.25">
      <c r="A16" s="33">
        <v>14</v>
      </c>
      <c r="B16" s="31">
        <f t="shared" si="2"/>
        <v>119648.39285042571</v>
      </c>
      <c r="C16" s="39">
        <v>7.0000000000000007E-2</v>
      </c>
      <c r="D16" s="31">
        <f t="shared" si="0"/>
        <v>8375.3874995298011</v>
      </c>
      <c r="E16" s="31">
        <f t="shared" si="1"/>
        <v>128023.78034995552</v>
      </c>
      <c r="F16" s="4"/>
      <c r="G16" s="64">
        <v>1200</v>
      </c>
      <c r="H16" s="7">
        <f t="shared" si="3"/>
        <v>113623.7803499555</v>
      </c>
    </row>
    <row r="17" spans="1:8" x14ac:dyDescent="0.25">
      <c r="A17" s="33">
        <v>15</v>
      </c>
      <c r="B17" s="31">
        <f t="shared" si="2"/>
        <v>113623.7803499555</v>
      </c>
      <c r="C17" s="39">
        <v>7.0000000000000007E-2</v>
      </c>
      <c r="D17" s="31">
        <f t="shared" si="0"/>
        <v>7953.6646244968861</v>
      </c>
      <c r="E17" s="31">
        <f t="shared" si="1"/>
        <v>121577.44497445239</v>
      </c>
      <c r="F17" s="4"/>
      <c r="G17" s="64">
        <v>1200</v>
      </c>
      <c r="H17" s="7">
        <f t="shared" si="3"/>
        <v>107177.44497445239</v>
      </c>
    </row>
    <row r="18" spans="1:8" x14ac:dyDescent="0.25">
      <c r="A18" s="33">
        <v>16</v>
      </c>
      <c r="B18" s="31">
        <f t="shared" si="2"/>
        <v>107177.44497445239</v>
      </c>
      <c r="C18" s="39">
        <v>7.0000000000000007E-2</v>
      </c>
      <c r="D18" s="31">
        <f t="shared" si="0"/>
        <v>7502.421148211668</v>
      </c>
      <c r="E18" s="31">
        <f t="shared" si="1"/>
        <v>114679.86612266407</v>
      </c>
      <c r="F18" s="4"/>
      <c r="G18" s="64">
        <v>1200</v>
      </c>
      <c r="H18" s="7">
        <f t="shared" si="3"/>
        <v>100279.86612266405</v>
      </c>
    </row>
    <row r="19" spans="1:8" x14ac:dyDescent="0.25">
      <c r="A19" s="33">
        <v>17</v>
      </c>
      <c r="B19" s="31">
        <f t="shared" si="2"/>
        <v>100279.86612266405</v>
      </c>
      <c r="C19" s="39">
        <v>7.0000000000000007E-2</v>
      </c>
      <c r="D19" s="31">
        <f t="shared" si="0"/>
        <v>7019.5906285864849</v>
      </c>
      <c r="E19" s="31">
        <f t="shared" si="1"/>
        <v>107299.45675125055</v>
      </c>
      <c r="F19" s="4"/>
      <c r="G19" s="64">
        <v>1200</v>
      </c>
      <c r="H19" s="7">
        <f t="shared" si="3"/>
        <v>92899.456751250545</v>
      </c>
    </row>
    <row r="20" spans="1:8" x14ac:dyDescent="0.25">
      <c r="A20" s="33">
        <v>18</v>
      </c>
      <c r="B20" s="31">
        <f t="shared" si="2"/>
        <v>92899.456751250545</v>
      </c>
      <c r="C20" s="39">
        <v>7.0000000000000007E-2</v>
      </c>
      <c r="D20" s="31">
        <f t="shared" si="0"/>
        <v>6502.9619725875391</v>
      </c>
      <c r="E20" s="31">
        <f t="shared" si="1"/>
        <v>99402.418723838084</v>
      </c>
      <c r="F20" s="4"/>
      <c r="G20" s="64">
        <v>1200</v>
      </c>
      <c r="H20" s="7">
        <f t="shared" si="3"/>
        <v>85002.418723838084</v>
      </c>
    </row>
    <row r="21" spans="1:8" x14ac:dyDescent="0.25">
      <c r="A21" s="33">
        <v>19</v>
      </c>
      <c r="B21" s="31">
        <f t="shared" si="2"/>
        <v>85002.418723838084</v>
      </c>
      <c r="C21" s="39">
        <v>7.0000000000000007E-2</v>
      </c>
      <c r="D21" s="31">
        <f t="shared" si="0"/>
        <v>5950.1693106686662</v>
      </c>
      <c r="E21" s="31">
        <f t="shared" si="1"/>
        <v>90952.588034506756</v>
      </c>
      <c r="F21" s="4"/>
      <c r="G21" s="64">
        <v>1200</v>
      </c>
      <c r="H21" s="7">
        <f t="shared" si="3"/>
        <v>76552.588034506756</v>
      </c>
    </row>
    <row r="22" spans="1:8" x14ac:dyDescent="0.25">
      <c r="A22" s="33">
        <v>20</v>
      </c>
      <c r="B22" s="31">
        <f t="shared" si="2"/>
        <v>76552.588034506756</v>
      </c>
      <c r="C22" s="39">
        <v>7.0000000000000007E-2</v>
      </c>
      <c r="D22" s="31">
        <f t="shared" si="0"/>
        <v>5358.6811624154734</v>
      </c>
      <c r="E22" s="31">
        <f t="shared" si="1"/>
        <v>81911.269196922236</v>
      </c>
      <c r="F22" s="4"/>
      <c r="G22" s="64">
        <v>1200</v>
      </c>
      <c r="H22" s="7">
        <f t="shared" si="3"/>
        <v>67511.269196922236</v>
      </c>
    </row>
    <row r="23" spans="1:8" x14ac:dyDescent="0.25">
      <c r="A23" s="33">
        <v>21</v>
      </c>
      <c r="B23" s="31">
        <f t="shared" si="2"/>
        <v>67511.269196922236</v>
      </c>
      <c r="C23" s="39">
        <v>7.0000000000000007E-2</v>
      </c>
      <c r="D23" s="31">
        <f t="shared" si="0"/>
        <v>4725.7888437845568</v>
      </c>
      <c r="E23" s="31">
        <f t="shared" si="1"/>
        <v>72237.05804070679</v>
      </c>
      <c r="F23" s="4"/>
      <c r="G23" s="64">
        <v>1200</v>
      </c>
      <c r="H23" s="7">
        <f t="shared" si="3"/>
        <v>57837.05804070679</v>
      </c>
    </row>
    <row r="24" spans="1:8" x14ac:dyDescent="0.25">
      <c r="A24" s="33">
        <v>22</v>
      </c>
      <c r="B24" s="31">
        <f t="shared" si="2"/>
        <v>57837.05804070679</v>
      </c>
      <c r="C24" s="39">
        <v>7.0000000000000007E-2</v>
      </c>
      <c r="D24" s="31">
        <f t="shared" si="0"/>
        <v>4048.5940628494759</v>
      </c>
      <c r="E24" s="31">
        <f t="shared" si="1"/>
        <v>61885.652103556269</v>
      </c>
      <c r="F24" s="4"/>
      <c r="G24" s="64">
        <v>1200</v>
      </c>
      <c r="H24" s="7">
        <f t="shared" si="3"/>
        <v>47485.652103556269</v>
      </c>
    </row>
    <row r="25" spans="1:8" x14ac:dyDescent="0.25">
      <c r="A25" s="33">
        <v>23</v>
      </c>
      <c r="B25" s="31">
        <f t="shared" si="2"/>
        <v>47485.652103556269</v>
      </c>
      <c r="C25" s="39">
        <v>7.0000000000000007E-2</v>
      </c>
      <c r="D25" s="31">
        <f t="shared" si="0"/>
        <v>3323.9956472489393</v>
      </c>
      <c r="E25" s="31">
        <f t="shared" si="1"/>
        <v>50809.647750805212</v>
      </c>
      <c r="F25" s="4"/>
      <c r="G25" s="64">
        <v>1200</v>
      </c>
      <c r="H25" s="7">
        <f t="shared" si="3"/>
        <v>36409.647750805205</v>
      </c>
    </row>
    <row r="26" spans="1:8" x14ac:dyDescent="0.25">
      <c r="A26" s="33">
        <v>24</v>
      </c>
      <c r="B26" s="31">
        <f t="shared" si="2"/>
        <v>36409.647750805205</v>
      </c>
      <c r="C26" s="39">
        <v>7.0000000000000007E-2</v>
      </c>
      <c r="D26" s="31">
        <f t="shared" si="0"/>
        <v>2548.6753425563647</v>
      </c>
      <c r="E26" s="31">
        <f t="shared" si="1"/>
        <v>38958.32309336157</v>
      </c>
      <c r="F26" s="4"/>
      <c r="G26" s="64">
        <v>1200</v>
      </c>
      <c r="H26" s="7">
        <f t="shared" si="3"/>
        <v>24558.32309336157</v>
      </c>
    </row>
    <row r="27" spans="1:8" ht="16.5" customHeight="1" x14ac:dyDescent="0.25">
      <c r="A27" s="33">
        <v>25</v>
      </c>
      <c r="B27" s="31">
        <f t="shared" si="2"/>
        <v>24558.32309336157</v>
      </c>
      <c r="C27" s="39">
        <v>7.0000000000000007E-2</v>
      </c>
      <c r="D27" s="31">
        <f t="shared" si="0"/>
        <v>1719.0826165353101</v>
      </c>
      <c r="E27" s="31">
        <f t="shared" si="1"/>
        <v>26277.405709896881</v>
      </c>
      <c r="F27" s="4"/>
      <c r="G27" s="64">
        <v>1200</v>
      </c>
      <c r="H27" s="7">
        <f t="shared" si="3"/>
        <v>11877.405709896881</v>
      </c>
    </row>
    <row r="28" spans="1:8" ht="16.5" customHeight="1" x14ac:dyDescent="0.25">
      <c r="A28" s="33">
        <v>26</v>
      </c>
      <c r="B28" s="31">
        <f t="shared" si="2"/>
        <v>11877.405709896881</v>
      </c>
      <c r="C28" s="44">
        <v>7.0000000000000007E-2</v>
      </c>
      <c r="D28" s="31">
        <f t="shared" si="0"/>
        <v>831.41839969278169</v>
      </c>
      <c r="E28" s="31">
        <f t="shared" si="1"/>
        <v>12708.824109589663</v>
      </c>
      <c r="F28" s="4"/>
      <c r="G28" s="65">
        <v>1200</v>
      </c>
      <c r="H28" s="42">
        <f t="shared" si="3"/>
        <v>-1691.1758904103372</v>
      </c>
    </row>
    <row r="29" spans="1:8" ht="114" customHeight="1" x14ac:dyDescent="0.25">
      <c r="A29" s="33">
        <v>27</v>
      </c>
      <c r="B29" s="31">
        <f>-H28</f>
        <v>1691.1758904103372</v>
      </c>
      <c r="C29" s="40">
        <v>0.09</v>
      </c>
      <c r="D29" s="31">
        <f t="shared" si="0"/>
        <v>152.20583013693033</v>
      </c>
      <c r="E29" s="31">
        <f t="shared" si="1"/>
        <v>1843.3817205472676</v>
      </c>
      <c r="F29" s="4"/>
      <c r="G29" s="66">
        <v>1200</v>
      </c>
      <c r="H29" s="43">
        <f>E29+12*G29</f>
        <v>16243.381720547268</v>
      </c>
    </row>
    <row r="30" spans="1:8" x14ac:dyDescent="0.25">
      <c r="A30" s="33">
        <v>28</v>
      </c>
      <c r="B30" s="31">
        <f t="shared" si="2"/>
        <v>16243.381720547268</v>
      </c>
      <c r="C30" s="40">
        <v>0.09</v>
      </c>
      <c r="D30" s="31">
        <f t="shared" si="0"/>
        <v>1461.9043548492541</v>
      </c>
      <c r="E30" s="31">
        <f t="shared" si="1"/>
        <v>17705.286075396521</v>
      </c>
      <c r="F30" s="4"/>
      <c r="G30" s="66">
        <v>1200</v>
      </c>
      <c r="H30" s="43">
        <f t="shared" ref="H30:H42" si="4">E30+12*G30</f>
        <v>32105.286075396521</v>
      </c>
    </row>
    <row r="31" spans="1:8" x14ac:dyDescent="0.25">
      <c r="A31" s="33">
        <v>29</v>
      </c>
      <c r="B31" s="31">
        <f t="shared" si="2"/>
        <v>32105.286075396521</v>
      </c>
      <c r="C31" s="40">
        <v>0.09</v>
      </c>
      <c r="D31" s="31">
        <f t="shared" si="0"/>
        <v>2889.4757467856866</v>
      </c>
      <c r="E31" s="31">
        <f t="shared" si="1"/>
        <v>34994.761822182212</v>
      </c>
      <c r="F31" s="4"/>
      <c r="G31" s="66">
        <v>1200</v>
      </c>
      <c r="H31" s="43">
        <f t="shared" si="4"/>
        <v>49394.761822182212</v>
      </c>
    </row>
    <row r="32" spans="1:8" x14ac:dyDescent="0.25">
      <c r="A32" s="33">
        <v>30</v>
      </c>
      <c r="B32" s="31">
        <f t="shared" si="2"/>
        <v>49394.761822182212</v>
      </c>
      <c r="C32" s="40">
        <v>0.09</v>
      </c>
      <c r="D32" s="31">
        <f t="shared" si="0"/>
        <v>4445.5285639963986</v>
      </c>
      <c r="E32" s="31">
        <f t="shared" si="1"/>
        <v>53840.290386178618</v>
      </c>
      <c r="F32" s="4"/>
      <c r="G32" s="66">
        <v>1200</v>
      </c>
      <c r="H32" s="43">
        <f t="shared" si="4"/>
        <v>68240.290386178618</v>
      </c>
    </row>
    <row r="33" spans="1:8" ht="16.5" customHeight="1" x14ac:dyDescent="0.25">
      <c r="A33" s="33">
        <v>31</v>
      </c>
      <c r="B33" s="31">
        <f t="shared" si="2"/>
        <v>68240.290386178618</v>
      </c>
      <c r="C33" s="40">
        <v>0.09</v>
      </c>
      <c r="D33" s="31">
        <f t="shared" si="0"/>
        <v>6141.6261347560758</v>
      </c>
      <c r="E33" s="31">
        <f t="shared" si="1"/>
        <v>74381.916520934697</v>
      </c>
      <c r="F33" s="4"/>
      <c r="G33" s="66">
        <v>1200</v>
      </c>
      <c r="H33" s="43">
        <f t="shared" si="4"/>
        <v>88781.916520934697</v>
      </c>
    </row>
    <row r="34" spans="1:8" x14ac:dyDescent="0.25">
      <c r="A34" s="33">
        <v>32</v>
      </c>
      <c r="B34" s="31">
        <f t="shared" si="2"/>
        <v>88781.916520934697</v>
      </c>
      <c r="C34" s="40">
        <v>0.09</v>
      </c>
      <c r="D34" s="31">
        <f t="shared" si="0"/>
        <v>7990.3724868841227</v>
      </c>
      <c r="E34" s="31">
        <f t="shared" si="1"/>
        <v>96772.289007818821</v>
      </c>
      <c r="F34" s="4"/>
      <c r="G34" s="66">
        <v>1200</v>
      </c>
      <c r="H34" s="43">
        <f t="shared" si="4"/>
        <v>111172.28900781882</v>
      </c>
    </row>
    <row r="35" spans="1:8" x14ac:dyDescent="0.25">
      <c r="A35" s="33">
        <v>33</v>
      </c>
      <c r="B35" s="31">
        <f t="shared" si="2"/>
        <v>111172.28900781882</v>
      </c>
      <c r="C35" s="40">
        <v>0.09</v>
      </c>
      <c r="D35" s="31">
        <f t="shared" si="0"/>
        <v>10005.506010703693</v>
      </c>
      <c r="E35" s="31">
        <f t="shared" si="1"/>
        <v>121177.79501852252</v>
      </c>
      <c r="F35" s="4"/>
      <c r="G35" s="66">
        <v>1200</v>
      </c>
      <c r="H35" s="43">
        <f t="shared" si="4"/>
        <v>135577.79501852253</v>
      </c>
    </row>
    <row r="36" spans="1:8" x14ac:dyDescent="0.25">
      <c r="A36" s="33">
        <v>34</v>
      </c>
      <c r="B36" s="31">
        <f t="shared" si="2"/>
        <v>135577.79501852253</v>
      </c>
      <c r="C36" s="40">
        <v>0.09</v>
      </c>
      <c r="D36" s="31">
        <f t="shared" si="0"/>
        <v>12202.001551667028</v>
      </c>
      <c r="E36" s="31">
        <f t="shared" si="1"/>
        <v>147779.79657018956</v>
      </c>
      <c r="F36" s="4"/>
      <c r="G36" s="66">
        <v>1200</v>
      </c>
      <c r="H36" s="43">
        <f t="shared" si="4"/>
        <v>162179.79657018956</v>
      </c>
    </row>
    <row r="37" spans="1:8" x14ac:dyDescent="0.25">
      <c r="A37" s="33">
        <v>35</v>
      </c>
      <c r="B37" s="31">
        <f t="shared" si="2"/>
        <v>162179.79657018956</v>
      </c>
      <c r="C37" s="40">
        <v>0.09</v>
      </c>
      <c r="D37" s="31">
        <f t="shared" si="0"/>
        <v>14596.181691317061</v>
      </c>
      <c r="E37" s="31">
        <f t="shared" si="1"/>
        <v>176775.97826150662</v>
      </c>
      <c r="F37" s="4"/>
      <c r="G37" s="66">
        <v>1200</v>
      </c>
      <c r="H37" s="43">
        <f t="shared" si="4"/>
        <v>191175.97826150662</v>
      </c>
    </row>
    <row r="38" spans="1:8" x14ac:dyDescent="0.25">
      <c r="A38" s="33">
        <v>36</v>
      </c>
      <c r="B38" s="31">
        <f t="shared" si="2"/>
        <v>191175.97826150662</v>
      </c>
      <c r="C38" s="40">
        <v>0.09</v>
      </c>
      <c r="D38" s="31">
        <f t="shared" si="0"/>
        <v>17205.838043535594</v>
      </c>
      <c r="E38" s="31">
        <f t="shared" si="1"/>
        <v>208381.81630504224</v>
      </c>
      <c r="F38" s="4"/>
      <c r="G38" s="66">
        <v>1200</v>
      </c>
      <c r="H38" s="43">
        <f t="shared" si="4"/>
        <v>222781.81630504224</v>
      </c>
    </row>
    <row r="39" spans="1:8" x14ac:dyDescent="0.25">
      <c r="A39" s="33">
        <v>37</v>
      </c>
      <c r="B39" s="31">
        <f t="shared" si="2"/>
        <v>222781.81630504224</v>
      </c>
      <c r="C39" s="40">
        <v>0.09</v>
      </c>
      <c r="D39" s="31">
        <f t="shared" si="0"/>
        <v>20050.363467453801</v>
      </c>
      <c r="E39" s="31">
        <f t="shared" si="1"/>
        <v>242832.17977249608</v>
      </c>
      <c r="F39" s="4"/>
      <c r="G39" s="66">
        <v>1200</v>
      </c>
      <c r="H39" s="43">
        <f t="shared" si="4"/>
        <v>257232.17977249608</v>
      </c>
    </row>
    <row r="40" spans="1:8" x14ac:dyDescent="0.25">
      <c r="A40" s="33">
        <v>38</v>
      </c>
      <c r="B40" s="31">
        <f t="shared" si="2"/>
        <v>257232.17977249608</v>
      </c>
      <c r="C40" s="40">
        <v>0.09</v>
      </c>
      <c r="D40" s="31">
        <f t="shared" si="0"/>
        <v>23150.896179524647</v>
      </c>
      <c r="E40" s="31">
        <f t="shared" si="1"/>
        <v>280383.07595202076</v>
      </c>
      <c r="F40" s="4"/>
      <c r="G40" s="66">
        <v>1200</v>
      </c>
      <c r="H40" s="43">
        <f t="shared" si="4"/>
        <v>294783.07595202076</v>
      </c>
    </row>
    <row r="41" spans="1:8" x14ac:dyDescent="0.25">
      <c r="A41" s="33">
        <v>39</v>
      </c>
      <c r="B41" s="31">
        <f t="shared" si="2"/>
        <v>294783.07595202076</v>
      </c>
      <c r="C41" s="40">
        <v>0.09</v>
      </c>
      <c r="D41" s="31">
        <f t="shared" si="0"/>
        <v>26530.476835681868</v>
      </c>
      <c r="E41" s="31">
        <f t="shared" si="1"/>
        <v>321313.55278770265</v>
      </c>
      <c r="F41" s="4"/>
      <c r="G41" s="66">
        <v>1200</v>
      </c>
      <c r="H41" s="43">
        <f t="shared" si="4"/>
        <v>335713.55278770265</v>
      </c>
    </row>
    <row r="42" spans="1:8" x14ac:dyDescent="0.25">
      <c r="A42" s="34">
        <v>40</v>
      </c>
      <c r="B42" s="32">
        <f t="shared" si="2"/>
        <v>335713.55278770265</v>
      </c>
      <c r="C42" s="41">
        <v>0.09</v>
      </c>
      <c r="D42" s="32">
        <f t="shared" si="0"/>
        <v>30214.219750893237</v>
      </c>
      <c r="E42" s="32">
        <f t="shared" si="1"/>
        <v>365927.77253859589</v>
      </c>
      <c r="F42" s="4"/>
      <c r="G42" s="66">
        <v>1200</v>
      </c>
      <c r="H42" s="43">
        <f t="shared" si="4"/>
        <v>380327.77253859589</v>
      </c>
    </row>
    <row r="44" spans="1:8" x14ac:dyDescent="0.25">
      <c r="G44" s="24" t="s">
        <v>7</v>
      </c>
      <c r="H44" s="25" t="s">
        <v>6</v>
      </c>
    </row>
    <row r="45" spans="1:8" x14ac:dyDescent="0.25">
      <c r="D45" s="2"/>
      <c r="G45" s="26">
        <f>(1200*12*26)</f>
        <v>374400</v>
      </c>
      <c r="H45" s="26" t="s">
        <v>18</v>
      </c>
    </row>
  </sheetData>
  <mergeCells count="7">
    <mergeCell ref="G1:G2"/>
    <mergeCell ref="H1:H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pane ySplit="2" topLeftCell="A3" activePane="bottomLeft" state="frozen"/>
      <selection pane="bottomLeft" activeCell="G3" sqref="G3:H3"/>
    </sheetView>
  </sheetViews>
  <sheetFormatPr defaultRowHeight="15" x14ac:dyDescent="0.25"/>
  <cols>
    <col min="1" max="1" width="12" bestFit="1" customWidth="1"/>
    <col min="2" max="2" width="14.28515625" style="15" customWidth="1"/>
    <col min="3" max="3" width="15.85546875" customWidth="1"/>
    <col min="4" max="4" width="15.140625" customWidth="1"/>
    <col min="5" max="5" width="14.28515625" style="15" customWidth="1"/>
    <col min="6" max="6" width="40" customWidth="1"/>
    <col min="7" max="7" width="15.42578125" customWidth="1"/>
    <col min="8" max="8" width="17.7109375" style="15" customWidth="1"/>
  </cols>
  <sheetData>
    <row r="1" spans="1:8" ht="15" customHeight="1" x14ac:dyDescent="0.25">
      <c r="A1" s="83" t="s">
        <v>0</v>
      </c>
      <c r="B1" s="85" t="s">
        <v>1</v>
      </c>
      <c r="C1" s="83" t="s">
        <v>8</v>
      </c>
      <c r="D1" s="83" t="s">
        <v>2</v>
      </c>
      <c r="E1" s="85" t="s">
        <v>9</v>
      </c>
      <c r="F1" s="10"/>
      <c r="G1" s="96" t="s">
        <v>19</v>
      </c>
      <c r="H1" s="97" t="s">
        <v>9</v>
      </c>
    </row>
    <row r="2" spans="1:8" ht="15" customHeight="1" x14ac:dyDescent="0.25">
      <c r="A2" s="84"/>
      <c r="B2" s="86"/>
      <c r="C2" s="84"/>
      <c r="D2" s="84"/>
      <c r="E2" s="86"/>
      <c r="F2" s="13"/>
      <c r="G2" s="95"/>
      <c r="H2" s="86"/>
    </row>
    <row r="3" spans="1:8" x14ac:dyDescent="0.25">
      <c r="A3" s="33">
        <v>1</v>
      </c>
      <c r="B3" s="31">
        <v>170000</v>
      </c>
      <c r="C3" s="39">
        <v>7.0000000000000007E-2</v>
      </c>
      <c r="D3" s="31">
        <f>B3*C3</f>
        <v>11900.000000000002</v>
      </c>
      <c r="E3" s="38">
        <f>B3*(1+C3)</f>
        <v>181900</v>
      </c>
      <c r="F3" s="4"/>
      <c r="G3" s="73">
        <v>2000</v>
      </c>
      <c r="H3" s="74">
        <f>E3-12*G3</f>
        <v>157900</v>
      </c>
    </row>
    <row r="4" spans="1:8" ht="185.25" customHeight="1" x14ac:dyDescent="0.25">
      <c r="A4" s="33">
        <v>2</v>
      </c>
      <c r="B4" s="31">
        <f>H3</f>
        <v>157900</v>
      </c>
      <c r="C4" s="39">
        <v>7.0000000000000007E-2</v>
      </c>
      <c r="D4" s="31">
        <f t="shared" ref="D4:D42" si="0">B4*C4</f>
        <v>11053.000000000002</v>
      </c>
      <c r="E4" s="31">
        <f t="shared" ref="E4:E42" si="1">B4*(1+C4)</f>
        <v>168953</v>
      </c>
      <c r="F4" s="4"/>
      <c r="G4" s="28">
        <v>2000</v>
      </c>
      <c r="H4" s="29">
        <f>(H3+C4*H3)-12*G4</f>
        <v>144953</v>
      </c>
    </row>
    <row r="5" spans="1:8" ht="174.75" customHeight="1" x14ac:dyDescent="0.25">
      <c r="A5" s="33">
        <v>3</v>
      </c>
      <c r="B5" s="31">
        <f t="shared" ref="B5:B42" si="2">H4</f>
        <v>144953</v>
      </c>
      <c r="C5" s="39">
        <v>7.0000000000000007E-2</v>
      </c>
      <c r="D5" s="31">
        <f t="shared" si="0"/>
        <v>10146.710000000001</v>
      </c>
      <c r="E5" s="31">
        <f t="shared" si="1"/>
        <v>155099.71000000002</v>
      </c>
      <c r="F5" s="4"/>
      <c r="G5" s="17">
        <v>2000</v>
      </c>
      <c r="H5" s="6">
        <f t="shared" ref="H5:H8" si="3">(H4+C5*H4)-12*G5</f>
        <v>131099.71</v>
      </c>
    </row>
    <row r="6" spans="1:8" x14ac:dyDescent="0.25">
      <c r="A6" s="33">
        <v>4</v>
      </c>
      <c r="B6" s="31">
        <f t="shared" si="2"/>
        <v>131099.71</v>
      </c>
      <c r="C6" s="39">
        <v>7.0000000000000007E-2</v>
      </c>
      <c r="D6" s="31">
        <f t="shared" si="0"/>
        <v>9176.9796999999999</v>
      </c>
      <c r="E6" s="31">
        <f t="shared" si="1"/>
        <v>140276.68969999999</v>
      </c>
      <c r="F6" s="4"/>
      <c r="G6" s="17">
        <v>2000</v>
      </c>
      <c r="H6" s="6">
        <f t="shared" si="3"/>
        <v>116276.68969999999</v>
      </c>
    </row>
    <row r="7" spans="1:8" x14ac:dyDescent="0.25">
      <c r="A7" s="33">
        <v>5</v>
      </c>
      <c r="B7" s="31">
        <f t="shared" si="2"/>
        <v>116276.68969999999</v>
      </c>
      <c r="C7" s="39">
        <v>7.0000000000000007E-2</v>
      </c>
      <c r="D7" s="31">
        <f t="shared" si="0"/>
        <v>8139.3682790000003</v>
      </c>
      <c r="E7" s="31">
        <f t="shared" si="1"/>
        <v>124416.05797899999</v>
      </c>
      <c r="F7" s="4"/>
      <c r="G7" s="17">
        <v>2000</v>
      </c>
      <c r="H7" s="6">
        <f t="shared" si="3"/>
        <v>100416.05797899999</v>
      </c>
    </row>
    <row r="8" spans="1:8" x14ac:dyDescent="0.25">
      <c r="A8" s="33">
        <v>6</v>
      </c>
      <c r="B8" s="31">
        <f t="shared" si="2"/>
        <v>100416.05797899999</v>
      </c>
      <c r="C8" s="39">
        <v>7.0000000000000007E-2</v>
      </c>
      <c r="D8" s="31">
        <f t="shared" si="0"/>
        <v>7029.1240585300002</v>
      </c>
      <c r="E8" s="31">
        <f t="shared" si="1"/>
        <v>107445.18203753</v>
      </c>
      <c r="F8" s="4"/>
      <c r="G8" s="17">
        <v>2000</v>
      </c>
      <c r="H8" s="6">
        <f t="shared" si="3"/>
        <v>83445.182037529987</v>
      </c>
    </row>
    <row r="9" spans="1:8" x14ac:dyDescent="0.25">
      <c r="A9" s="46">
        <v>7</v>
      </c>
      <c r="B9" s="55">
        <f t="shared" si="2"/>
        <v>83445.182037529987</v>
      </c>
      <c r="C9" s="53">
        <v>7.0000000000000007E-2</v>
      </c>
      <c r="D9" s="4">
        <f t="shared" si="0"/>
        <v>5841.1627426270998</v>
      </c>
      <c r="E9" s="55">
        <f t="shared" si="1"/>
        <v>89286.344780157087</v>
      </c>
      <c r="F9" s="4"/>
      <c r="G9" s="17">
        <v>2000</v>
      </c>
      <c r="H9" s="6">
        <f>(H8+C9*H8)-12*G9</f>
        <v>65286.344780157087</v>
      </c>
    </row>
    <row r="10" spans="1:8" ht="15" customHeight="1" x14ac:dyDescent="0.25">
      <c r="A10" s="47">
        <v>8</v>
      </c>
      <c r="B10" s="56">
        <f t="shared" si="2"/>
        <v>65286.344780157087</v>
      </c>
      <c r="C10" s="54">
        <v>7.0000000000000007E-2</v>
      </c>
      <c r="D10" s="48">
        <f t="shared" si="0"/>
        <v>4570.0441346109965</v>
      </c>
      <c r="E10" s="56">
        <f t="shared" si="1"/>
        <v>69856.388914768089</v>
      </c>
      <c r="F10" s="48"/>
      <c r="G10" s="50">
        <v>2000</v>
      </c>
      <c r="H10" s="51">
        <f>(H9+C10*H9)-12*G10</f>
        <v>45856.388914768089</v>
      </c>
    </row>
    <row r="11" spans="1:8" x14ac:dyDescent="0.25">
      <c r="A11" s="46">
        <v>9</v>
      </c>
      <c r="B11" s="55">
        <f t="shared" si="2"/>
        <v>45856.388914768089</v>
      </c>
      <c r="C11" s="53">
        <v>7.0000000000000007E-2</v>
      </c>
      <c r="D11" s="4">
        <f t="shared" si="0"/>
        <v>3209.9472240337664</v>
      </c>
      <c r="E11" s="55">
        <f t="shared" si="1"/>
        <v>49066.33613880186</v>
      </c>
      <c r="F11" s="4"/>
      <c r="G11" s="50">
        <v>2000</v>
      </c>
      <c r="H11" s="51">
        <f>(H10+C11*H10)-12*G11</f>
        <v>25066.336138801853</v>
      </c>
    </row>
    <row r="12" spans="1:8" x14ac:dyDescent="0.25">
      <c r="A12" s="45">
        <v>10</v>
      </c>
      <c r="B12" s="57">
        <f t="shared" si="2"/>
        <v>25066.336138801853</v>
      </c>
      <c r="C12" s="52">
        <v>7.0000000000000007E-2</v>
      </c>
      <c r="D12" s="31">
        <f t="shared" si="0"/>
        <v>1754.6435297161299</v>
      </c>
      <c r="E12" s="31">
        <f t="shared" si="1"/>
        <v>26820.979668517983</v>
      </c>
      <c r="F12" s="4"/>
      <c r="G12" s="50">
        <v>2000</v>
      </c>
      <c r="H12" s="51">
        <f t="shared" ref="H12:H13" si="4">(H11+C12*H11)-12*G12</f>
        <v>2820.9796685179826</v>
      </c>
    </row>
    <row r="13" spans="1:8" x14ac:dyDescent="0.25">
      <c r="A13" s="33">
        <v>11</v>
      </c>
      <c r="B13" s="31">
        <f t="shared" si="2"/>
        <v>2820.9796685179826</v>
      </c>
      <c r="C13" s="52">
        <v>7.0000000000000007E-2</v>
      </c>
      <c r="D13" s="31">
        <f t="shared" si="0"/>
        <v>197.46857679625882</v>
      </c>
      <c r="E13" s="31">
        <f t="shared" si="1"/>
        <v>3018.4482453142418</v>
      </c>
      <c r="F13" s="4"/>
      <c r="G13" s="59">
        <v>2000</v>
      </c>
      <c r="H13" s="60">
        <f t="shared" si="4"/>
        <v>-20981.551754685759</v>
      </c>
    </row>
    <row r="14" spans="1:8" ht="159.75" customHeight="1" x14ac:dyDescent="0.25">
      <c r="A14" s="33">
        <v>12</v>
      </c>
      <c r="B14" s="31">
        <f>H13*-1</f>
        <v>20981.551754685759</v>
      </c>
      <c r="C14" s="40">
        <v>0.09</v>
      </c>
      <c r="D14" s="31">
        <f t="shared" si="0"/>
        <v>1888.3396579217183</v>
      </c>
      <c r="E14" s="31">
        <f t="shared" si="1"/>
        <v>22869.891412607478</v>
      </c>
      <c r="F14" s="4"/>
      <c r="G14" s="49">
        <v>2000</v>
      </c>
      <c r="H14" s="58">
        <f>(B14+C14*B14)+12*G14</f>
        <v>46869.891412607481</v>
      </c>
    </row>
    <row r="15" spans="1:8" x14ac:dyDescent="0.25">
      <c r="A15" s="33">
        <v>13</v>
      </c>
      <c r="B15" s="31">
        <f t="shared" si="2"/>
        <v>46869.891412607481</v>
      </c>
      <c r="C15" s="40">
        <v>0.09</v>
      </c>
      <c r="D15" s="31">
        <f t="shared" si="0"/>
        <v>4218.2902271346729</v>
      </c>
      <c r="E15" s="31">
        <f t="shared" si="1"/>
        <v>51088.181639742157</v>
      </c>
      <c r="F15" s="4"/>
      <c r="G15" s="36">
        <v>2000</v>
      </c>
      <c r="H15" s="30">
        <f t="shared" ref="H15:H42" si="5">(12*G15)+E15</f>
        <v>75088.181639742164</v>
      </c>
    </row>
    <row r="16" spans="1:8" x14ac:dyDescent="0.25">
      <c r="A16" s="33">
        <v>14</v>
      </c>
      <c r="B16" s="31">
        <f t="shared" si="2"/>
        <v>75088.181639742164</v>
      </c>
      <c r="C16" s="40">
        <v>0.09</v>
      </c>
      <c r="D16" s="31">
        <f t="shared" si="0"/>
        <v>6757.9363475767941</v>
      </c>
      <c r="E16" s="31">
        <f t="shared" si="1"/>
        <v>81846.117987318969</v>
      </c>
      <c r="F16" s="4"/>
      <c r="G16" s="36">
        <v>2000</v>
      </c>
      <c r="H16" s="30">
        <f t="shared" si="5"/>
        <v>105846.11798731897</v>
      </c>
    </row>
    <row r="17" spans="1:8" x14ac:dyDescent="0.25">
      <c r="A17" s="33">
        <v>15</v>
      </c>
      <c r="B17" s="31">
        <f t="shared" si="2"/>
        <v>105846.11798731897</v>
      </c>
      <c r="C17" s="40">
        <v>0.09</v>
      </c>
      <c r="D17" s="31">
        <f t="shared" si="0"/>
        <v>9526.1506188587064</v>
      </c>
      <c r="E17" s="31">
        <f t="shared" si="1"/>
        <v>115372.26860617769</v>
      </c>
      <c r="F17" s="4"/>
      <c r="G17" s="36">
        <v>2000</v>
      </c>
      <c r="H17" s="30">
        <f t="shared" si="5"/>
        <v>139372.26860617771</v>
      </c>
    </row>
    <row r="18" spans="1:8" x14ac:dyDescent="0.25">
      <c r="A18" s="33">
        <v>16</v>
      </c>
      <c r="B18" s="31">
        <f t="shared" si="2"/>
        <v>139372.26860617771</v>
      </c>
      <c r="C18" s="40">
        <v>0.09</v>
      </c>
      <c r="D18" s="31">
        <f t="shared" si="0"/>
        <v>12543.504174555994</v>
      </c>
      <c r="E18" s="31">
        <f t="shared" si="1"/>
        <v>151915.77278073371</v>
      </c>
      <c r="F18" s="4"/>
      <c r="G18" s="36">
        <v>2000</v>
      </c>
      <c r="H18" s="30">
        <f t="shared" si="5"/>
        <v>175915.77278073371</v>
      </c>
    </row>
    <row r="19" spans="1:8" x14ac:dyDescent="0.25">
      <c r="A19" s="33">
        <v>17</v>
      </c>
      <c r="B19" s="31">
        <f t="shared" si="2"/>
        <v>175915.77278073371</v>
      </c>
      <c r="C19" s="40">
        <v>0.09</v>
      </c>
      <c r="D19" s="31">
        <f t="shared" si="0"/>
        <v>15832.419550266033</v>
      </c>
      <c r="E19" s="31">
        <f t="shared" si="1"/>
        <v>191748.19233099977</v>
      </c>
      <c r="F19" s="4"/>
      <c r="G19" s="36">
        <v>2000</v>
      </c>
      <c r="H19" s="30">
        <f t="shared" si="5"/>
        <v>215748.19233099977</v>
      </c>
    </row>
    <row r="20" spans="1:8" x14ac:dyDescent="0.25">
      <c r="A20" s="33">
        <v>18</v>
      </c>
      <c r="B20" s="31">
        <f t="shared" si="2"/>
        <v>215748.19233099977</v>
      </c>
      <c r="C20" s="40">
        <v>0.09</v>
      </c>
      <c r="D20" s="31">
        <f t="shared" si="0"/>
        <v>19417.337309789978</v>
      </c>
      <c r="E20" s="31">
        <f t="shared" si="1"/>
        <v>235165.52964078975</v>
      </c>
      <c r="F20" s="4"/>
      <c r="G20" s="36">
        <v>2000</v>
      </c>
      <c r="H20" s="30">
        <f t="shared" si="5"/>
        <v>259165.52964078975</v>
      </c>
    </row>
    <row r="21" spans="1:8" x14ac:dyDescent="0.25">
      <c r="A21" s="33">
        <v>19</v>
      </c>
      <c r="B21" s="31">
        <f t="shared" si="2"/>
        <v>259165.52964078975</v>
      </c>
      <c r="C21" s="40">
        <v>0.09</v>
      </c>
      <c r="D21" s="31">
        <f t="shared" si="0"/>
        <v>23324.897667671077</v>
      </c>
      <c r="E21" s="31">
        <f t="shared" si="1"/>
        <v>282490.42730846087</v>
      </c>
      <c r="F21" s="4"/>
      <c r="G21" s="36">
        <v>2000</v>
      </c>
      <c r="H21" s="30">
        <f t="shared" si="5"/>
        <v>306490.42730846087</v>
      </c>
    </row>
    <row r="22" spans="1:8" x14ac:dyDescent="0.25">
      <c r="A22" s="33">
        <v>20</v>
      </c>
      <c r="B22" s="31">
        <f t="shared" si="2"/>
        <v>306490.42730846087</v>
      </c>
      <c r="C22" s="40">
        <v>0.09</v>
      </c>
      <c r="D22" s="31">
        <f t="shared" si="0"/>
        <v>27584.138457761477</v>
      </c>
      <c r="E22" s="31">
        <f t="shared" si="1"/>
        <v>334074.56576622237</v>
      </c>
      <c r="F22" s="4"/>
      <c r="G22" s="36">
        <v>2000</v>
      </c>
      <c r="H22" s="30">
        <f t="shared" si="5"/>
        <v>358074.56576622237</v>
      </c>
    </row>
    <row r="23" spans="1:8" x14ac:dyDescent="0.25">
      <c r="A23" s="33">
        <v>21</v>
      </c>
      <c r="B23" s="31">
        <f t="shared" si="2"/>
        <v>358074.56576622237</v>
      </c>
      <c r="C23" s="40">
        <v>0.09</v>
      </c>
      <c r="D23" s="31">
        <f t="shared" si="0"/>
        <v>32226.710918960012</v>
      </c>
      <c r="E23" s="31">
        <f t="shared" si="1"/>
        <v>390301.27668518241</v>
      </c>
      <c r="F23" s="4"/>
      <c r="G23" s="36">
        <v>2000</v>
      </c>
      <c r="H23" s="30">
        <f t="shared" si="5"/>
        <v>414301.27668518241</v>
      </c>
    </row>
    <row r="24" spans="1:8" x14ac:dyDescent="0.25">
      <c r="A24" s="33">
        <v>22</v>
      </c>
      <c r="B24" s="31">
        <f t="shared" si="2"/>
        <v>414301.27668518241</v>
      </c>
      <c r="C24" s="40">
        <v>0.09</v>
      </c>
      <c r="D24" s="31">
        <f t="shared" si="0"/>
        <v>37287.114901666413</v>
      </c>
      <c r="E24" s="31">
        <f t="shared" si="1"/>
        <v>451588.39158684888</v>
      </c>
      <c r="F24" s="4"/>
      <c r="G24" s="36">
        <v>2000</v>
      </c>
      <c r="H24" s="30">
        <f t="shared" si="5"/>
        <v>475588.39158684888</v>
      </c>
    </row>
    <row r="25" spans="1:8" x14ac:dyDescent="0.25">
      <c r="A25" s="33">
        <v>23</v>
      </c>
      <c r="B25" s="31">
        <f t="shared" si="2"/>
        <v>475588.39158684888</v>
      </c>
      <c r="C25" s="40">
        <v>0.09</v>
      </c>
      <c r="D25" s="31">
        <f t="shared" si="0"/>
        <v>42802.955242816395</v>
      </c>
      <c r="E25" s="31">
        <f t="shared" si="1"/>
        <v>518391.3468296653</v>
      </c>
      <c r="F25" s="4"/>
      <c r="G25" s="36">
        <v>2000</v>
      </c>
      <c r="H25" s="30">
        <f t="shared" si="5"/>
        <v>542391.34682966536</v>
      </c>
    </row>
    <row r="26" spans="1:8" x14ac:dyDescent="0.25">
      <c r="A26" s="33">
        <v>24</v>
      </c>
      <c r="B26" s="31">
        <f t="shared" si="2"/>
        <v>542391.34682966536</v>
      </c>
      <c r="C26" s="40">
        <v>0.09</v>
      </c>
      <c r="D26" s="31">
        <f t="shared" si="0"/>
        <v>48815.22121466988</v>
      </c>
      <c r="E26" s="31">
        <f t="shared" si="1"/>
        <v>591206.56804433523</v>
      </c>
      <c r="F26" s="4"/>
      <c r="G26" s="36">
        <v>2000</v>
      </c>
      <c r="H26" s="30">
        <f t="shared" si="5"/>
        <v>615206.56804433523</v>
      </c>
    </row>
    <row r="27" spans="1:8" x14ac:dyDescent="0.25">
      <c r="A27" s="33">
        <v>25</v>
      </c>
      <c r="B27" s="31">
        <f t="shared" si="2"/>
        <v>615206.56804433523</v>
      </c>
      <c r="C27" s="40">
        <v>0.09</v>
      </c>
      <c r="D27" s="31">
        <f t="shared" si="0"/>
        <v>55368.591123990169</v>
      </c>
      <c r="E27" s="31">
        <f t="shared" si="1"/>
        <v>670575.15916832548</v>
      </c>
      <c r="F27" s="4"/>
      <c r="G27" s="36">
        <v>2000</v>
      </c>
      <c r="H27" s="30">
        <f t="shared" si="5"/>
        <v>694575.15916832548</v>
      </c>
    </row>
    <row r="28" spans="1:8" x14ac:dyDescent="0.25">
      <c r="A28" s="33">
        <v>26</v>
      </c>
      <c r="B28" s="31">
        <f t="shared" si="2"/>
        <v>694575.15916832548</v>
      </c>
      <c r="C28" s="40">
        <v>0.09</v>
      </c>
      <c r="D28" s="31">
        <f t="shared" si="0"/>
        <v>62511.764325149292</v>
      </c>
      <c r="E28" s="31">
        <f t="shared" si="1"/>
        <v>757086.92349347484</v>
      </c>
      <c r="F28" s="4"/>
      <c r="G28" s="36">
        <v>2000</v>
      </c>
      <c r="H28" s="30">
        <f t="shared" si="5"/>
        <v>781086.92349347484</v>
      </c>
    </row>
    <row r="29" spans="1:8" x14ac:dyDescent="0.25">
      <c r="A29" s="33">
        <v>27</v>
      </c>
      <c r="B29" s="31">
        <f t="shared" si="2"/>
        <v>781086.92349347484</v>
      </c>
      <c r="C29" s="40">
        <v>0.09</v>
      </c>
      <c r="D29" s="31">
        <f t="shared" si="0"/>
        <v>70297.823114412735</v>
      </c>
      <c r="E29" s="31">
        <f t="shared" si="1"/>
        <v>851384.74660788768</v>
      </c>
      <c r="F29" s="4"/>
      <c r="G29" s="36">
        <v>2000</v>
      </c>
      <c r="H29" s="30">
        <f t="shared" si="5"/>
        <v>875384.74660788768</v>
      </c>
    </row>
    <row r="30" spans="1:8" x14ac:dyDescent="0.25">
      <c r="A30" s="33">
        <v>28</v>
      </c>
      <c r="B30" s="31">
        <f t="shared" si="2"/>
        <v>875384.74660788768</v>
      </c>
      <c r="C30" s="40">
        <v>0.09</v>
      </c>
      <c r="D30" s="31">
        <f t="shared" si="0"/>
        <v>78784.627194709887</v>
      </c>
      <c r="E30" s="31">
        <f t="shared" si="1"/>
        <v>954169.37380259763</v>
      </c>
      <c r="F30" s="4"/>
      <c r="G30" s="36">
        <v>2000</v>
      </c>
      <c r="H30" s="30">
        <f t="shared" si="5"/>
        <v>978169.37380259763</v>
      </c>
    </row>
    <row r="31" spans="1:8" x14ac:dyDescent="0.25">
      <c r="A31" s="33">
        <v>29</v>
      </c>
      <c r="B31" s="31">
        <f t="shared" si="2"/>
        <v>978169.37380259763</v>
      </c>
      <c r="C31" s="40">
        <v>0.09</v>
      </c>
      <c r="D31" s="31">
        <f t="shared" si="0"/>
        <v>88035.243642233778</v>
      </c>
      <c r="E31" s="31">
        <f t="shared" si="1"/>
        <v>1066204.6174448314</v>
      </c>
      <c r="F31" s="4"/>
      <c r="G31" s="36">
        <v>2000</v>
      </c>
      <c r="H31" s="30">
        <f t="shared" si="5"/>
        <v>1090204.6174448314</v>
      </c>
    </row>
    <row r="32" spans="1:8" x14ac:dyDescent="0.25">
      <c r="A32" s="33">
        <v>30</v>
      </c>
      <c r="B32" s="31">
        <f t="shared" si="2"/>
        <v>1090204.6174448314</v>
      </c>
      <c r="C32" s="40">
        <v>0.09</v>
      </c>
      <c r="D32" s="31">
        <f t="shared" si="0"/>
        <v>98118.41557003482</v>
      </c>
      <c r="E32" s="31">
        <f t="shared" si="1"/>
        <v>1188323.0330148663</v>
      </c>
      <c r="F32" s="4"/>
      <c r="G32" s="36">
        <v>2000</v>
      </c>
      <c r="H32" s="30">
        <f t="shared" si="5"/>
        <v>1212323.0330148663</v>
      </c>
    </row>
    <row r="33" spans="1:8" x14ac:dyDescent="0.25">
      <c r="A33" s="33">
        <v>31</v>
      </c>
      <c r="B33" s="31">
        <f t="shared" si="2"/>
        <v>1212323.0330148663</v>
      </c>
      <c r="C33" s="40">
        <v>0.09</v>
      </c>
      <c r="D33" s="31">
        <f t="shared" si="0"/>
        <v>109109.07297133796</v>
      </c>
      <c r="E33" s="31">
        <f t="shared" si="1"/>
        <v>1321432.1059862045</v>
      </c>
      <c r="F33" s="4"/>
      <c r="G33" s="36">
        <v>2000</v>
      </c>
      <c r="H33" s="30">
        <f t="shared" si="5"/>
        <v>1345432.1059862045</v>
      </c>
    </row>
    <row r="34" spans="1:8" x14ac:dyDescent="0.25">
      <c r="A34" s="33">
        <v>32</v>
      </c>
      <c r="B34" s="31">
        <f t="shared" si="2"/>
        <v>1345432.1059862045</v>
      </c>
      <c r="C34" s="40">
        <v>0.09</v>
      </c>
      <c r="D34" s="31">
        <f t="shared" si="0"/>
        <v>121088.88953875839</v>
      </c>
      <c r="E34" s="31">
        <f t="shared" si="1"/>
        <v>1466520.9955249629</v>
      </c>
      <c r="F34" s="4"/>
      <c r="G34" s="36">
        <v>2000</v>
      </c>
      <c r="H34" s="30">
        <f t="shared" si="5"/>
        <v>1490520.9955249629</v>
      </c>
    </row>
    <row r="35" spans="1:8" x14ac:dyDescent="0.25">
      <c r="A35" s="33">
        <v>33</v>
      </c>
      <c r="B35" s="31">
        <f t="shared" si="2"/>
        <v>1490520.9955249629</v>
      </c>
      <c r="C35" s="40">
        <v>0.09</v>
      </c>
      <c r="D35" s="31">
        <f t="shared" si="0"/>
        <v>134146.88959724666</v>
      </c>
      <c r="E35" s="31">
        <f t="shared" si="1"/>
        <v>1624667.8851222098</v>
      </c>
      <c r="F35" s="4"/>
      <c r="G35" s="36">
        <v>2000</v>
      </c>
      <c r="H35" s="30">
        <f t="shared" si="5"/>
        <v>1648667.8851222098</v>
      </c>
    </row>
    <row r="36" spans="1:8" x14ac:dyDescent="0.25">
      <c r="A36" s="33">
        <v>34</v>
      </c>
      <c r="B36" s="31">
        <f t="shared" si="2"/>
        <v>1648667.8851222098</v>
      </c>
      <c r="C36" s="40">
        <v>0.09</v>
      </c>
      <c r="D36" s="31">
        <f t="shared" si="0"/>
        <v>148380.10966099889</v>
      </c>
      <c r="E36" s="31">
        <f t="shared" si="1"/>
        <v>1797047.9947832087</v>
      </c>
      <c r="F36" s="4"/>
      <c r="G36" s="36">
        <v>2000</v>
      </c>
      <c r="H36" s="30">
        <f t="shared" si="5"/>
        <v>1821047.9947832087</v>
      </c>
    </row>
    <row r="37" spans="1:8" x14ac:dyDescent="0.25">
      <c r="A37" s="33">
        <v>35</v>
      </c>
      <c r="B37" s="31">
        <f t="shared" si="2"/>
        <v>1821047.9947832087</v>
      </c>
      <c r="C37" s="40">
        <v>0.09</v>
      </c>
      <c r="D37" s="31">
        <f t="shared" si="0"/>
        <v>163894.31953048878</v>
      </c>
      <c r="E37" s="31">
        <f t="shared" si="1"/>
        <v>1984942.3143136976</v>
      </c>
      <c r="F37" s="4"/>
      <c r="G37" s="36">
        <v>2000</v>
      </c>
      <c r="H37" s="30">
        <f t="shared" si="5"/>
        <v>2008942.3143136976</v>
      </c>
    </row>
    <row r="38" spans="1:8" x14ac:dyDescent="0.25">
      <c r="A38" s="33">
        <v>36</v>
      </c>
      <c r="B38" s="31">
        <f t="shared" si="2"/>
        <v>2008942.3143136976</v>
      </c>
      <c r="C38" s="40">
        <v>0.09</v>
      </c>
      <c r="D38" s="31">
        <f t="shared" si="0"/>
        <v>180804.80828823277</v>
      </c>
      <c r="E38" s="31">
        <f t="shared" si="1"/>
        <v>2189747.1226019305</v>
      </c>
      <c r="F38" s="4"/>
      <c r="G38" s="36">
        <v>2000</v>
      </c>
      <c r="H38" s="30">
        <f t="shared" si="5"/>
        <v>2213747.1226019305</v>
      </c>
    </row>
    <row r="39" spans="1:8" x14ac:dyDescent="0.25">
      <c r="A39" s="33">
        <v>37</v>
      </c>
      <c r="B39" s="31">
        <f t="shared" si="2"/>
        <v>2213747.1226019305</v>
      </c>
      <c r="C39" s="40">
        <v>0.09</v>
      </c>
      <c r="D39" s="31">
        <f t="shared" si="0"/>
        <v>199237.24103417373</v>
      </c>
      <c r="E39" s="31">
        <f t="shared" si="1"/>
        <v>2412984.3636361044</v>
      </c>
      <c r="F39" s="4"/>
      <c r="G39" s="36">
        <v>2000</v>
      </c>
      <c r="H39" s="30">
        <f t="shared" si="5"/>
        <v>2436984.3636361044</v>
      </c>
    </row>
    <row r="40" spans="1:8" x14ac:dyDescent="0.25">
      <c r="A40" s="33">
        <v>38</v>
      </c>
      <c r="B40" s="31">
        <f t="shared" si="2"/>
        <v>2436984.3636361044</v>
      </c>
      <c r="C40" s="40">
        <v>0.09</v>
      </c>
      <c r="D40" s="31">
        <f t="shared" si="0"/>
        <v>219328.5927272494</v>
      </c>
      <c r="E40" s="31">
        <f t="shared" si="1"/>
        <v>2656312.9563633539</v>
      </c>
      <c r="F40" s="4"/>
      <c r="G40" s="36">
        <v>2000</v>
      </c>
      <c r="H40" s="30">
        <f t="shared" si="5"/>
        <v>2680312.9563633539</v>
      </c>
    </row>
    <row r="41" spans="1:8" x14ac:dyDescent="0.25">
      <c r="A41" s="33">
        <v>39</v>
      </c>
      <c r="B41" s="31">
        <f t="shared" si="2"/>
        <v>2680312.9563633539</v>
      </c>
      <c r="C41" s="40">
        <v>0.09</v>
      </c>
      <c r="D41" s="31">
        <f t="shared" si="0"/>
        <v>241228.16607270183</v>
      </c>
      <c r="E41" s="31">
        <f t="shared" si="1"/>
        <v>2921541.1224360559</v>
      </c>
      <c r="F41" s="4"/>
      <c r="G41" s="36">
        <v>2000</v>
      </c>
      <c r="H41" s="30">
        <f t="shared" si="5"/>
        <v>2945541.1224360559</v>
      </c>
    </row>
    <row r="42" spans="1:8" x14ac:dyDescent="0.25">
      <c r="A42" s="34">
        <v>40</v>
      </c>
      <c r="B42" s="32">
        <f t="shared" si="2"/>
        <v>2945541.1224360559</v>
      </c>
      <c r="C42" s="41">
        <v>0.09</v>
      </c>
      <c r="D42" s="32">
        <f t="shared" si="0"/>
        <v>265098.70101924503</v>
      </c>
      <c r="E42" s="32">
        <f t="shared" si="1"/>
        <v>3210639.8234553011</v>
      </c>
      <c r="F42" s="4"/>
      <c r="G42" s="37">
        <v>2000</v>
      </c>
      <c r="H42" s="35">
        <f t="shared" si="5"/>
        <v>3234639.8234553011</v>
      </c>
    </row>
    <row r="44" spans="1:8" x14ac:dyDescent="0.25">
      <c r="G44" s="20" t="s">
        <v>5</v>
      </c>
      <c r="H44" s="25" t="s">
        <v>6</v>
      </c>
    </row>
    <row r="45" spans="1:8" x14ac:dyDescent="0.25">
      <c r="D45" s="2"/>
      <c r="E45" s="2"/>
      <c r="G45" s="26">
        <f>(2000*12*10)+3018</f>
        <v>243018</v>
      </c>
      <c r="H45" s="26" t="s">
        <v>20</v>
      </c>
    </row>
  </sheetData>
  <mergeCells count="7">
    <mergeCell ref="G1:G2"/>
    <mergeCell ref="H1:H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pane ySplit="2" topLeftCell="A11" activePane="bottomLeft" state="frozen"/>
      <selection pane="bottomLeft" activeCell="F45" sqref="F45"/>
    </sheetView>
  </sheetViews>
  <sheetFormatPr defaultRowHeight="15" x14ac:dyDescent="0.25"/>
  <cols>
    <col min="1" max="1" width="12" bestFit="1" customWidth="1"/>
    <col min="2" max="2" width="12" customWidth="1"/>
    <col min="3" max="3" width="25.140625" customWidth="1"/>
    <col min="4" max="4" width="15.85546875" customWidth="1"/>
    <col min="5" max="5" width="15.85546875" style="100" customWidth="1"/>
    <col min="6" max="6" width="14.28515625" style="16" customWidth="1"/>
  </cols>
  <sheetData>
    <row r="1" spans="1:6" ht="15" customHeight="1" x14ac:dyDescent="0.25">
      <c r="A1" s="77" t="s">
        <v>0</v>
      </c>
      <c r="B1" s="63" t="s">
        <v>23</v>
      </c>
      <c r="C1" s="77" t="s">
        <v>21</v>
      </c>
      <c r="D1" s="77" t="s">
        <v>11</v>
      </c>
      <c r="E1" s="98" t="s">
        <v>22</v>
      </c>
      <c r="F1" s="101" t="s">
        <v>9</v>
      </c>
    </row>
    <row r="2" spans="1:6" ht="15" customHeight="1" x14ac:dyDescent="0.25">
      <c r="A2" s="78"/>
      <c r="B2" s="12" t="s">
        <v>24</v>
      </c>
      <c r="C2" s="78"/>
      <c r="D2" s="78"/>
      <c r="E2" s="99"/>
      <c r="F2" s="102"/>
    </row>
    <row r="3" spans="1:6" x14ac:dyDescent="0.25">
      <c r="A3">
        <v>1</v>
      </c>
      <c r="B3" s="9">
        <v>0</v>
      </c>
      <c r="C3" s="2">
        <v>780</v>
      </c>
      <c r="D3" s="3">
        <v>0.09</v>
      </c>
      <c r="E3" s="100">
        <f>C3*D3</f>
        <v>70.2</v>
      </c>
      <c r="F3" s="8">
        <f>C3+E3</f>
        <v>850.2</v>
      </c>
    </row>
    <row r="4" spans="1:6" x14ac:dyDescent="0.25">
      <c r="A4">
        <v>2</v>
      </c>
      <c r="B4" s="2">
        <f>F3</f>
        <v>850.2</v>
      </c>
      <c r="C4" s="2">
        <v>780</v>
      </c>
      <c r="D4" s="3">
        <v>0.09</v>
      </c>
      <c r="E4" s="100">
        <f>(B4+C4)*D4</f>
        <v>146.71799999999999</v>
      </c>
      <c r="F4" s="8">
        <f>B4+C4+E4</f>
        <v>1776.9180000000001</v>
      </c>
    </row>
    <row r="5" spans="1:6" ht="16.5" customHeight="1" x14ac:dyDescent="0.25">
      <c r="A5">
        <v>3</v>
      </c>
      <c r="B5" s="2">
        <f t="shared" ref="B5:B42" si="0">F4</f>
        <v>1776.9180000000001</v>
      </c>
      <c r="C5" s="2">
        <v>780</v>
      </c>
      <c r="D5" s="3">
        <v>0.09</v>
      </c>
      <c r="E5" s="100">
        <f t="shared" ref="E5:E42" si="1">(B5+C5)*D5</f>
        <v>230.12262000000001</v>
      </c>
      <c r="F5" s="8">
        <f t="shared" ref="F5:F42" si="2">B5+C5+E5</f>
        <v>2787.0406200000002</v>
      </c>
    </row>
    <row r="6" spans="1:6" x14ac:dyDescent="0.25">
      <c r="A6">
        <v>4</v>
      </c>
      <c r="B6" s="2">
        <f t="shared" si="0"/>
        <v>2787.0406200000002</v>
      </c>
      <c r="C6" s="2">
        <v>780</v>
      </c>
      <c r="D6" s="3">
        <v>0.09</v>
      </c>
      <c r="E6" s="100">
        <f t="shared" si="1"/>
        <v>321.03365580000002</v>
      </c>
      <c r="F6" s="8">
        <f t="shared" si="2"/>
        <v>3888.0742758000001</v>
      </c>
    </row>
    <row r="7" spans="1:6" x14ac:dyDescent="0.25">
      <c r="A7">
        <v>5</v>
      </c>
      <c r="B7" s="2">
        <f t="shared" si="0"/>
        <v>3888.0742758000001</v>
      </c>
      <c r="C7" s="2">
        <v>780</v>
      </c>
      <c r="D7" s="3">
        <v>0.09</v>
      </c>
      <c r="E7" s="100">
        <f t="shared" si="1"/>
        <v>420.12668482199996</v>
      </c>
      <c r="F7" s="8">
        <f t="shared" si="2"/>
        <v>5088.2009606219999</v>
      </c>
    </row>
    <row r="8" spans="1:6" x14ac:dyDescent="0.25">
      <c r="A8">
        <v>6</v>
      </c>
      <c r="B8" s="2">
        <f t="shared" si="0"/>
        <v>5088.2009606219999</v>
      </c>
      <c r="C8" s="2">
        <v>780</v>
      </c>
      <c r="D8" s="3">
        <v>0.09</v>
      </c>
      <c r="E8" s="100">
        <f t="shared" si="1"/>
        <v>528.13808645597999</v>
      </c>
      <c r="F8" s="8">
        <f t="shared" si="2"/>
        <v>6396.3390470779796</v>
      </c>
    </row>
    <row r="9" spans="1:6" x14ac:dyDescent="0.25">
      <c r="A9">
        <v>7</v>
      </c>
      <c r="B9" s="2">
        <f t="shared" si="0"/>
        <v>6396.3390470779796</v>
      </c>
      <c r="C9" s="2">
        <v>780</v>
      </c>
      <c r="D9" s="3">
        <v>0.09</v>
      </c>
      <c r="E9" s="100">
        <f t="shared" si="1"/>
        <v>645.87051423701814</v>
      </c>
      <c r="F9" s="8">
        <f t="shared" si="2"/>
        <v>7822.2095613149977</v>
      </c>
    </row>
    <row r="10" spans="1:6" x14ac:dyDescent="0.25">
      <c r="A10">
        <v>8</v>
      </c>
      <c r="B10" s="2">
        <f t="shared" si="0"/>
        <v>7822.2095613149977</v>
      </c>
      <c r="C10" s="2">
        <v>780</v>
      </c>
      <c r="D10" s="3">
        <v>0.09</v>
      </c>
      <c r="E10" s="100">
        <f t="shared" si="1"/>
        <v>774.19886051834976</v>
      </c>
      <c r="F10" s="8">
        <f t="shared" si="2"/>
        <v>9376.4084218333483</v>
      </c>
    </row>
    <row r="11" spans="1:6" x14ac:dyDescent="0.25">
      <c r="A11">
        <v>9</v>
      </c>
      <c r="B11" s="2">
        <f t="shared" si="0"/>
        <v>9376.4084218333483</v>
      </c>
      <c r="C11" s="2">
        <v>780</v>
      </c>
      <c r="D11" s="3">
        <v>0.09</v>
      </c>
      <c r="E11" s="100">
        <f t="shared" si="1"/>
        <v>914.07675796500132</v>
      </c>
      <c r="F11" s="8">
        <f t="shared" si="2"/>
        <v>11070.48517979835</v>
      </c>
    </row>
    <row r="12" spans="1:6" x14ac:dyDescent="0.25">
      <c r="A12">
        <v>10</v>
      </c>
      <c r="B12" s="2">
        <f t="shared" si="0"/>
        <v>11070.48517979835</v>
      </c>
      <c r="C12" s="2">
        <v>780</v>
      </c>
      <c r="D12" s="3">
        <v>0.09</v>
      </c>
      <c r="E12" s="100">
        <f t="shared" si="1"/>
        <v>1066.5436661818514</v>
      </c>
      <c r="F12" s="8">
        <f t="shared" si="2"/>
        <v>12917.028845980201</v>
      </c>
    </row>
    <row r="13" spans="1:6" x14ac:dyDescent="0.25">
      <c r="A13">
        <v>11</v>
      </c>
      <c r="B13" s="2">
        <f t="shared" si="0"/>
        <v>12917.028845980201</v>
      </c>
      <c r="C13" s="2">
        <v>780</v>
      </c>
      <c r="D13" s="3">
        <v>0.09</v>
      </c>
      <c r="E13" s="100">
        <f t="shared" si="1"/>
        <v>1232.732596138218</v>
      </c>
      <c r="F13" s="8">
        <f t="shared" si="2"/>
        <v>14929.761442118419</v>
      </c>
    </row>
    <row r="14" spans="1:6" x14ac:dyDescent="0.25">
      <c r="A14">
        <v>12</v>
      </c>
      <c r="B14" s="2">
        <f t="shared" si="0"/>
        <v>14929.761442118419</v>
      </c>
      <c r="C14" s="2">
        <v>780</v>
      </c>
      <c r="D14" s="3">
        <v>0.09</v>
      </c>
      <c r="E14" s="100">
        <f t="shared" si="1"/>
        <v>1413.8785297906577</v>
      </c>
      <c r="F14" s="8">
        <f t="shared" si="2"/>
        <v>17123.639971909077</v>
      </c>
    </row>
    <row r="15" spans="1:6" x14ac:dyDescent="0.25">
      <c r="A15">
        <v>13</v>
      </c>
      <c r="B15" s="2">
        <f t="shared" si="0"/>
        <v>17123.639971909077</v>
      </c>
      <c r="C15" s="2">
        <v>780</v>
      </c>
      <c r="D15" s="3">
        <v>0.09</v>
      </c>
      <c r="E15" s="100">
        <f t="shared" si="1"/>
        <v>1611.3275974718169</v>
      </c>
      <c r="F15" s="8">
        <f t="shared" si="2"/>
        <v>19514.967569380893</v>
      </c>
    </row>
    <row r="16" spans="1:6" x14ac:dyDescent="0.25">
      <c r="A16">
        <v>14</v>
      </c>
      <c r="B16" s="2">
        <f t="shared" si="0"/>
        <v>19514.967569380893</v>
      </c>
      <c r="C16" s="2">
        <v>780</v>
      </c>
      <c r="D16" s="3">
        <v>0.09</v>
      </c>
      <c r="E16" s="100">
        <f t="shared" si="1"/>
        <v>1826.5470812442802</v>
      </c>
      <c r="F16" s="8">
        <f t="shared" si="2"/>
        <v>22121.514650625173</v>
      </c>
    </row>
    <row r="17" spans="1:6" x14ac:dyDescent="0.25">
      <c r="A17">
        <v>15</v>
      </c>
      <c r="B17" s="2">
        <f t="shared" si="0"/>
        <v>22121.514650625173</v>
      </c>
      <c r="C17" s="2">
        <v>780</v>
      </c>
      <c r="D17" s="3">
        <v>0.09</v>
      </c>
      <c r="E17" s="100">
        <f t="shared" si="1"/>
        <v>2061.1363185562655</v>
      </c>
      <c r="F17" s="8">
        <f t="shared" si="2"/>
        <v>24962.650969181439</v>
      </c>
    </row>
    <row r="18" spans="1:6" x14ac:dyDescent="0.25">
      <c r="A18">
        <v>16</v>
      </c>
      <c r="B18" s="2">
        <f t="shared" si="0"/>
        <v>24962.650969181439</v>
      </c>
      <c r="C18" s="2">
        <v>780</v>
      </c>
      <c r="D18" s="3">
        <v>0.09</v>
      </c>
      <c r="E18" s="100">
        <f t="shared" si="1"/>
        <v>2316.8385872263293</v>
      </c>
      <c r="F18" s="8">
        <f t="shared" si="2"/>
        <v>28059.489556407767</v>
      </c>
    </row>
    <row r="19" spans="1:6" x14ac:dyDescent="0.25">
      <c r="A19">
        <v>17</v>
      </c>
      <c r="B19" s="2">
        <f t="shared" si="0"/>
        <v>28059.489556407767</v>
      </c>
      <c r="C19" s="2">
        <v>780</v>
      </c>
      <c r="D19" s="3">
        <v>0.09</v>
      </c>
      <c r="E19" s="100">
        <f t="shared" si="1"/>
        <v>2595.554060076699</v>
      </c>
      <c r="F19" s="8">
        <f t="shared" si="2"/>
        <v>31435.043616484465</v>
      </c>
    </row>
    <row r="20" spans="1:6" x14ac:dyDescent="0.25">
      <c r="A20">
        <v>18</v>
      </c>
      <c r="B20" s="2">
        <f t="shared" si="0"/>
        <v>31435.043616484465</v>
      </c>
      <c r="C20" s="2">
        <v>780</v>
      </c>
      <c r="D20" s="3">
        <v>0.09</v>
      </c>
      <c r="E20" s="100">
        <f t="shared" si="1"/>
        <v>2899.3539254836019</v>
      </c>
      <c r="F20" s="8">
        <f t="shared" si="2"/>
        <v>35114.397541968065</v>
      </c>
    </row>
    <row r="21" spans="1:6" x14ac:dyDescent="0.25">
      <c r="A21">
        <v>19</v>
      </c>
      <c r="B21" s="2">
        <f t="shared" si="0"/>
        <v>35114.397541968065</v>
      </c>
      <c r="C21" s="2">
        <v>780</v>
      </c>
      <c r="D21" s="3">
        <v>0.09</v>
      </c>
      <c r="E21" s="100">
        <f t="shared" si="1"/>
        <v>3230.4957787771259</v>
      </c>
      <c r="F21" s="8">
        <f t="shared" si="2"/>
        <v>39124.893320745192</v>
      </c>
    </row>
    <row r="22" spans="1:6" x14ac:dyDescent="0.25">
      <c r="A22">
        <v>20</v>
      </c>
      <c r="B22" s="2">
        <f t="shared" si="0"/>
        <v>39124.893320745192</v>
      </c>
      <c r="C22" s="2">
        <v>780</v>
      </c>
      <c r="D22" s="3">
        <v>0.09</v>
      </c>
      <c r="E22" s="100">
        <f t="shared" si="1"/>
        <v>3591.440398867067</v>
      </c>
      <c r="F22" s="8">
        <f t="shared" si="2"/>
        <v>43496.333719612259</v>
      </c>
    </row>
    <row r="23" spans="1:6" x14ac:dyDescent="0.25">
      <c r="A23">
        <v>21</v>
      </c>
      <c r="B23" s="2">
        <f t="shared" si="0"/>
        <v>43496.333719612259</v>
      </c>
      <c r="C23" s="2">
        <v>780</v>
      </c>
      <c r="D23" s="3">
        <v>0.09</v>
      </c>
      <c r="E23" s="100">
        <f t="shared" si="1"/>
        <v>3984.8700347651034</v>
      </c>
      <c r="F23" s="8">
        <f t="shared" si="2"/>
        <v>48261.203754377362</v>
      </c>
    </row>
    <row r="24" spans="1:6" x14ac:dyDescent="0.25">
      <c r="A24">
        <v>22</v>
      </c>
      <c r="B24" s="2">
        <f t="shared" si="0"/>
        <v>48261.203754377362</v>
      </c>
      <c r="C24" s="2">
        <v>780</v>
      </c>
      <c r="D24" s="3">
        <v>0.09</v>
      </c>
      <c r="E24" s="100">
        <f t="shared" si="1"/>
        <v>4413.7083378939624</v>
      </c>
      <c r="F24" s="8">
        <f t="shared" si="2"/>
        <v>53454.912092271326</v>
      </c>
    </row>
    <row r="25" spans="1:6" x14ac:dyDescent="0.25">
      <c r="A25">
        <v>23</v>
      </c>
      <c r="B25" s="2">
        <f t="shared" si="0"/>
        <v>53454.912092271326</v>
      </c>
      <c r="C25" s="2">
        <v>780</v>
      </c>
      <c r="D25" s="3">
        <v>0.09</v>
      </c>
      <c r="E25" s="100">
        <f t="shared" si="1"/>
        <v>4881.1420883044193</v>
      </c>
      <c r="F25" s="8">
        <f t="shared" si="2"/>
        <v>59116.054180575746</v>
      </c>
    </row>
    <row r="26" spans="1:6" x14ac:dyDescent="0.25">
      <c r="A26">
        <v>24</v>
      </c>
      <c r="B26" s="2">
        <f t="shared" si="0"/>
        <v>59116.054180575746</v>
      </c>
      <c r="C26" s="2">
        <v>780</v>
      </c>
      <c r="D26" s="3">
        <v>0.09</v>
      </c>
      <c r="E26" s="100">
        <f t="shared" si="1"/>
        <v>5390.6448762518166</v>
      </c>
      <c r="F26" s="8">
        <f t="shared" si="2"/>
        <v>65286.699056827565</v>
      </c>
    </row>
    <row r="27" spans="1:6" x14ac:dyDescent="0.25">
      <c r="A27">
        <v>25</v>
      </c>
      <c r="B27" s="2">
        <f t="shared" si="0"/>
        <v>65286.699056827565</v>
      </c>
      <c r="C27" s="2">
        <v>780</v>
      </c>
      <c r="D27" s="3">
        <v>0.09</v>
      </c>
      <c r="E27" s="100">
        <f t="shared" si="1"/>
        <v>5946.0029151144809</v>
      </c>
      <c r="F27" s="8">
        <f t="shared" si="2"/>
        <v>72012.70197194205</v>
      </c>
    </row>
    <row r="28" spans="1:6" x14ac:dyDescent="0.25">
      <c r="A28">
        <v>26</v>
      </c>
      <c r="B28" s="2">
        <f t="shared" si="0"/>
        <v>72012.70197194205</v>
      </c>
      <c r="C28" s="2">
        <v>780</v>
      </c>
      <c r="D28" s="3">
        <v>0.09</v>
      </c>
      <c r="E28" s="100">
        <f t="shared" si="1"/>
        <v>6551.3431774747842</v>
      </c>
      <c r="F28" s="8">
        <f t="shared" si="2"/>
        <v>79344.045149416837</v>
      </c>
    </row>
    <row r="29" spans="1:6" x14ac:dyDescent="0.25">
      <c r="A29">
        <v>27</v>
      </c>
      <c r="B29" s="2">
        <f t="shared" si="0"/>
        <v>79344.045149416837</v>
      </c>
      <c r="C29" s="2">
        <v>780</v>
      </c>
      <c r="D29" s="3">
        <v>0.09</v>
      </c>
      <c r="E29" s="100">
        <f t="shared" si="1"/>
        <v>7211.1640634475152</v>
      </c>
      <c r="F29" s="8">
        <f t="shared" si="2"/>
        <v>87335.209212864356</v>
      </c>
    </row>
    <row r="30" spans="1:6" x14ac:dyDescent="0.25">
      <c r="A30">
        <v>28</v>
      </c>
      <c r="B30" s="2">
        <f t="shared" si="0"/>
        <v>87335.209212864356</v>
      </c>
      <c r="C30" s="2">
        <v>780</v>
      </c>
      <c r="D30" s="3">
        <v>0.09</v>
      </c>
      <c r="E30" s="100">
        <f t="shared" si="1"/>
        <v>7930.3688291577919</v>
      </c>
      <c r="F30" s="8">
        <f t="shared" si="2"/>
        <v>96045.578042022142</v>
      </c>
    </row>
    <row r="31" spans="1:6" x14ac:dyDescent="0.25">
      <c r="A31">
        <v>29</v>
      </c>
      <c r="B31" s="2">
        <f t="shared" si="0"/>
        <v>96045.578042022142</v>
      </c>
      <c r="C31" s="2">
        <v>780</v>
      </c>
      <c r="D31" s="3">
        <v>0.09</v>
      </c>
      <c r="E31" s="100">
        <f t="shared" si="1"/>
        <v>8714.3020237819928</v>
      </c>
      <c r="F31" s="8">
        <f t="shared" si="2"/>
        <v>105539.88006580413</v>
      </c>
    </row>
    <row r="32" spans="1:6" x14ac:dyDescent="0.25">
      <c r="A32">
        <v>30</v>
      </c>
      <c r="B32" s="2">
        <f t="shared" si="0"/>
        <v>105539.88006580413</v>
      </c>
      <c r="C32" s="2">
        <v>780</v>
      </c>
      <c r="D32" s="3">
        <v>0.09</v>
      </c>
      <c r="E32" s="100">
        <f t="shared" si="1"/>
        <v>9568.7892059223705</v>
      </c>
      <c r="F32" s="8">
        <f t="shared" si="2"/>
        <v>115888.6692717265</v>
      </c>
    </row>
    <row r="33" spans="1:6" x14ac:dyDescent="0.25">
      <c r="A33">
        <v>31</v>
      </c>
      <c r="B33" s="2">
        <f t="shared" si="0"/>
        <v>115888.6692717265</v>
      </c>
      <c r="C33" s="2">
        <v>780</v>
      </c>
      <c r="D33" s="3">
        <v>0.09</v>
      </c>
      <c r="E33" s="100">
        <f t="shared" si="1"/>
        <v>10500.180234455383</v>
      </c>
      <c r="F33" s="8">
        <f t="shared" si="2"/>
        <v>127168.84950618188</v>
      </c>
    </row>
    <row r="34" spans="1:6" x14ac:dyDescent="0.25">
      <c r="A34">
        <v>32</v>
      </c>
      <c r="B34" s="2">
        <f t="shared" si="0"/>
        <v>127168.84950618188</v>
      </c>
      <c r="C34" s="2">
        <v>780</v>
      </c>
      <c r="D34" s="3">
        <v>0.09</v>
      </c>
      <c r="E34" s="100">
        <f t="shared" si="1"/>
        <v>11515.396455556369</v>
      </c>
      <c r="F34" s="8">
        <f t="shared" si="2"/>
        <v>139464.24596173826</v>
      </c>
    </row>
    <row r="35" spans="1:6" x14ac:dyDescent="0.25">
      <c r="A35">
        <v>33</v>
      </c>
      <c r="B35" s="2">
        <f t="shared" si="0"/>
        <v>139464.24596173826</v>
      </c>
      <c r="C35" s="2">
        <v>780</v>
      </c>
      <c r="D35" s="3">
        <v>0.09</v>
      </c>
      <c r="E35" s="100">
        <f t="shared" si="1"/>
        <v>12621.982136556442</v>
      </c>
      <c r="F35" s="8">
        <f t="shared" si="2"/>
        <v>152866.2280982947</v>
      </c>
    </row>
    <row r="36" spans="1:6" x14ac:dyDescent="0.25">
      <c r="A36">
        <v>34</v>
      </c>
      <c r="B36" s="2">
        <f t="shared" si="0"/>
        <v>152866.2280982947</v>
      </c>
      <c r="C36" s="2">
        <v>780</v>
      </c>
      <c r="D36" s="3">
        <v>0.09</v>
      </c>
      <c r="E36" s="100">
        <f t="shared" si="1"/>
        <v>13828.160528846522</v>
      </c>
      <c r="F36" s="8">
        <f t="shared" si="2"/>
        <v>167474.38862714122</v>
      </c>
    </row>
    <row r="37" spans="1:6" x14ac:dyDescent="0.25">
      <c r="A37">
        <v>35</v>
      </c>
      <c r="B37" s="2">
        <f t="shared" si="0"/>
        <v>167474.38862714122</v>
      </c>
      <c r="C37" s="2">
        <v>780</v>
      </c>
      <c r="D37" s="3">
        <v>0.09</v>
      </c>
      <c r="E37" s="100">
        <f t="shared" si="1"/>
        <v>15142.894976442709</v>
      </c>
      <c r="F37" s="8">
        <f t="shared" si="2"/>
        <v>183397.28360358393</v>
      </c>
    </row>
    <row r="38" spans="1:6" x14ac:dyDescent="0.25">
      <c r="A38">
        <v>36</v>
      </c>
      <c r="B38" s="2">
        <f t="shared" si="0"/>
        <v>183397.28360358393</v>
      </c>
      <c r="C38" s="2">
        <v>780</v>
      </c>
      <c r="D38" s="3">
        <v>0.09</v>
      </c>
      <c r="E38" s="100">
        <f t="shared" si="1"/>
        <v>16575.955524322551</v>
      </c>
      <c r="F38" s="8">
        <f t="shared" si="2"/>
        <v>200753.23912790648</v>
      </c>
    </row>
    <row r="39" spans="1:6" x14ac:dyDescent="0.25">
      <c r="A39">
        <v>37</v>
      </c>
      <c r="B39" s="2">
        <f t="shared" si="0"/>
        <v>200753.23912790648</v>
      </c>
      <c r="C39" s="2">
        <v>780</v>
      </c>
      <c r="D39" s="3">
        <v>0.09</v>
      </c>
      <c r="E39" s="100">
        <f t="shared" si="1"/>
        <v>18137.991521511583</v>
      </c>
      <c r="F39" s="8">
        <f t="shared" si="2"/>
        <v>219671.23064941805</v>
      </c>
    </row>
    <row r="40" spans="1:6" x14ac:dyDescent="0.25">
      <c r="A40">
        <v>38</v>
      </c>
      <c r="B40" s="2">
        <f t="shared" si="0"/>
        <v>219671.23064941805</v>
      </c>
      <c r="C40" s="2">
        <v>780</v>
      </c>
      <c r="D40" s="3">
        <v>0.09</v>
      </c>
      <c r="E40" s="100">
        <f t="shared" si="1"/>
        <v>19840.610758447623</v>
      </c>
      <c r="F40" s="8">
        <f t="shared" si="2"/>
        <v>240291.84140786566</v>
      </c>
    </row>
    <row r="41" spans="1:6" x14ac:dyDescent="0.25">
      <c r="A41">
        <v>39</v>
      </c>
      <c r="B41" s="2">
        <f t="shared" si="0"/>
        <v>240291.84140786566</v>
      </c>
      <c r="C41" s="2">
        <v>780</v>
      </c>
      <c r="D41" s="3">
        <v>0.09</v>
      </c>
      <c r="E41" s="100">
        <f t="shared" si="1"/>
        <v>21696.465726707909</v>
      </c>
      <c r="F41" s="8">
        <f t="shared" si="2"/>
        <v>262768.30713457358</v>
      </c>
    </row>
    <row r="42" spans="1:6" x14ac:dyDescent="0.25">
      <c r="A42">
        <v>40</v>
      </c>
      <c r="B42" s="2">
        <f t="shared" si="0"/>
        <v>262768.30713457358</v>
      </c>
      <c r="C42" s="2">
        <v>780</v>
      </c>
      <c r="D42" s="3">
        <v>0.09</v>
      </c>
      <c r="E42" s="100">
        <f t="shared" si="1"/>
        <v>23719.347642111621</v>
      </c>
      <c r="F42" s="8">
        <f t="shared" si="2"/>
        <v>287267.65477668517</v>
      </c>
    </row>
    <row r="43" spans="1:6" x14ac:dyDescent="0.25">
      <c r="F43" s="8"/>
    </row>
    <row r="44" spans="1:6" x14ac:dyDescent="0.25">
      <c r="C44" s="20" t="s">
        <v>25</v>
      </c>
      <c r="F44" s="103" t="s">
        <v>26</v>
      </c>
    </row>
    <row r="45" spans="1:6" x14ac:dyDescent="0.25">
      <c r="C45" s="2">
        <f>SUM(C3:C42)</f>
        <v>31200</v>
      </c>
      <c r="F45" s="8">
        <f>F42</f>
        <v>287267.65477668517</v>
      </c>
    </row>
  </sheetData>
  <mergeCells count="4">
    <mergeCell ref="A1:A2"/>
    <mergeCell ref="D1:D2"/>
    <mergeCell ref="C1:C2"/>
    <mergeCell ref="F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Non-compound debt</vt:lpstr>
      <vt:lpstr>Compound debt</vt:lpstr>
      <vt:lpstr>Compound debt - $900mo</vt:lpstr>
      <vt:lpstr>Compound debt - $1500mo</vt:lpstr>
      <vt:lpstr>Compound debt - $2000mo</vt:lpstr>
      <vt:lpstr>Starbucks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Jiroutek, Michael</dc:creator>
  <cp:lastModifiedBy>Jiroutek, Michael</cp:lastModifiedBy>
  <cp:lastPrinted>2019-10-07T16:16:37Z</cp:lastPrinted>
  <dcterms:created xsi:type="dcterms:W3CDTF">2019-10-07T15:51:53Z</dcterms:created>
  <dcterms:modified xsi:type="dcterms:W3CDTF">2023-04-10T20:44:38Z</dcterms:modified>
</cp:coreProperties>
</file>